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FEB 2025/"/>
    </mc:Choice>
  </mc:AlternateContent>
  <xr:revisionPtr revIDLastSave="11" documentId="13_ncr:1_{A126C5EC-3BC0-424A-97F2-4FCD59E331DA}" xr6:coauthVersionLast="47" xr6:coauthVersionMax="47" xr10:uidLastSave="{7E714691-525A-48FA-A6CA-511CF1379765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4" sheetId="22" r:id="rId9"/>
    <sheet name="datos2025" sheetId="23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datos2024!$A$1:$Z$1281</definedName>
    <definedName name="DatosExternos_3" localSheetId="9" hidden="1">datos2025!$A$1:$Z$1451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N165" i="1"/>
  <c r="R155" i="1"/>
  <c r="R94" i="1"/>
  <c r="R121" i="1"/>
  <c r="P109" i="1"/>
  <c r="R165" i="1"/>
  <c r="R90" i="1"/>
  <c r="R63" i="1"/>
  <c r="R84" i="1"/>
  <c r="R53" i="1"/>
  <c r="R72" i="1"/>
  <c r="R158" i="1"/>
  <c r="R193" i="1"/>
  <c r="P192" i="1"/>
  <c r="N192" i="1"/>
  <c r="R38" i="1"/>
  <c r="N53" i="1"/>
  <c r="R130" i="1"/>
  <c r="R43" i="1"/>
  <c r="R35" i="1"/>
  <c r="R97" i="1"/>
  <c r="R177" i="1"/>
  <c r="R137" i="1"/>
  <c r="N164" i="1"/>
  <c r="N137" i="1"/>
  <c r="R105" i="1"/>
  <c r="R34" i="1"/>
  <c r="R186" i="1"/>
  <c r="N136" i="1"/>
  <c r="R192" i="1"/>
  <c r="R102" i="1"/>
  <c r="P52" i="1"/>
  <c r="R146" i="1"/>
  <c r="R71" i="1"/>
  <c r="R40" i="1"/>
  <c r="R127" i="1"/>
  <c r="R136" i="1"/>
  <c r="R93" i="1"/>
  <c r="R149" i="1"/>
  <c r="R190" i="1"/>
  <c r="R122" i="1"/>
  <c r="R111" i="1"/>
  <c r="R174" i="1"/>
  <c r="R159" i="1"/>
  <c r="R56" i="1"/>
  <c r="R62" i="1"/>
  <c r="N52" i="1"/>
  <c r="R139" i="1"/>
  <c r="P136" i="1"/>
  <c r="R131" i="1"/>
  <c r="R109" i="1"/>
  <c r="N108" i="1"/>
  <c r="R112" i="1"/>
  <c r="R125" i="1"/>
  <c r="R161" i="1"/>
  <c r="R96" i="1"/>
  <c r="R78" i="1"/>
  <c r="R124" i="1"/>
  <c r="N80" i="1"/>
  <c r="R119" i="1"/>
  <c r="R50" i="1"/>
  <c r="R83" i="1"/>
  <c r="R133" i="1"/>
  <c r="R68" i="1"/>
  <c r="R189" i="1"/>
  <c r="R80" i="1"/>
  <c r="R195" i="1"/>
  <c r="R181" i="1"/>
  <c r="R99" i="1"/>
  <c r="P53" i="1"/>
  <c r="R187" i="1"/>
  <c r="R184" i="1"/>
  <c r="R134" i="1"/>
  <c r="R55" i="1"/>
  <c r="R150" i="1"/>
  <c r="R164" i="1"/>
  <c r="R118" i="1"/>
  <c r="R168" i="1"/>
  <c r="P165" i="1"/>
  <c r="R162" i="1"/>
  <c r="R75" i="1"/>
  <c r="N34" i="1"/>
  <c r="R167" i="1"/>
  <c r="R66" i="1"/>
  <c r="R41" i="1"/>
  <c r="P108" i="1"/>
  <c r="R140" i="1"/>
  <c r="P81" i="1"/>
  <c r="N81" i="1"/>
  <c r="R153" i="1"/>
  <c r="R49" i="1"/>
  <c r="R108" i="1"/>
  <c r="N193" i="1"/>
  <c r="P193" i="1"/>
  <c r="P80" i="1"/>
  <c r="R46" i="1"/>
  <c r="R178" i="1"/>
  <c r="P164" i="1"/>
  <c r="R106" i="1"/>
  <c r="R77" i="1"/>
  <c r="R52" i="1"/>
  <c r="R128" i="1"/>
  <c r="R103" i="1"/>
  <c r="R91" i="1"/>
  <c r="R196" i="1"/>
  <c r="R100" i="1"/>
  <c r="R152" i="1"/>
  <c r="R156" i="1"/>
  <c r="R175" i="1"/>
  <c r="R69" i="1"/>
  <c r="R180" i="1"/>
  <c r="R81" i="1"/>
  <c r="P137" i="1"/>
  <c r="R47" i="1"/>
  <c r="N109" i="1"/>
  <c r="R183" i="1"/>
  <c r="R147" i="1"/>
  <c r="R74" i="1"/>
  <c r="R65" i="1"/>
  <c r="R44" i="1"/>
  <c r="R37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B109" i="1"/>
  <c r="B165" i="1"/>
  <c r="B81" i="1"/>
  <c r="B193" i="1"/>
  <c r="B53" i="1"/>
  <c r="H136" i="1"/>
  <c r="Q190" i="1" l="1"/>
  <c r="H52" i="1"/>
  <c r="B108" i="1"/>
  <c r="H108" i="1"/>
  <c r="H165" i="1"/>
  <c r="H53" i="1"/>
  <c r="B164" i="1"/>
  <c r="B192" i="1"/>
  <c r="B34" i="1"/>
  <c r="H34" i="1"/>
  <c r="B136" i="1"/>
  <c r="H109" i="1"/>
  <c r="H193" i="1"/>
  <c r="H164" i="1"/>
  <c r="H137" i="1"/>
  <c r="B80" i="1"/>
  <c r="H192" i="1"/>
  <c r="B52" i="1"/>
  <c r="H81" i="1"/>
  <c r="H80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M52" i="1"/>
  <c r="M165" i="1"/>
  <c r="N178" i="1"/>
  <c r="G137" i="1"/>
  <c r="C137" i="1"/>
  <c r="K52" i="1"/>
  <c r="P177" i="1"/>
  <c r="N106" i="1"/>
  <c r="K165" i="1"/>
  <c r="N99" i="1"/>
  <c r="N146" i="1"/>
  <c r="P90" i="1"/>
  <c r="G168" i="1"/>
  <c r="G167" i="1"/>
  <c r="E137" i="1"/>
  <c r="P106" i="1"/>
  <c r="P178" i="1"/>
  <c r="P78" i="1"/>
  <c r="N63" i="1"/>
  <c r="P130" i="1"/>
  <c r="E193" i="1"/>
  <c r="K193" i="1"/>
  <c r="E164" i="1"/>
  <c r="P184" i="1"/>
  <c r="P147" i="1"/>
  <c r="N40" i="1"/>
  <c r="M111" i="1"/>
  <c r="P189" i="1"/>
  <c r="P50" i="1"/>
  <c r="G34" i="1"/>
  <c r="M167" i="1"/>
  <c r="N134" i="1"/>
  <c r="N152" i="1"/>
  <c r="P162" i="1"/>
  <c r="C53" i="1"/>
  <c r="P174" i="1"/>
  <c r="P134" i="1"/>
  <c r="P127" i="1"/>
  <c r="G196" i="1"/>
  <c r="M34" i="1"/>
  <c r="N65" i="1"/>
  <c r="K81" i="1"/>
  <c r="I192" i="1"/>
  <c r="N124" i="1"/>
  <c r="P37" i="1"/>
  <c r="G192" i="1"/>
  <c r="M195" i="1"/>
  <c r="P119" i="1"/>
  <c r="P102" i="1"/>
  <c r="P41" i="1"/>
  <c r="N128" i="1"/>
  <c r="P125" i="1"/>
  <c r="N187" i="1"/>
  <c r="P68" i="1"/>
  <c r="I81" i="1"/>
  <c r="N133" i="1"/>
  <c r="N183" i="1"/>
  <c r="P161" i="1"/>
  <c r="P146" i="1"/>
  <c r="N150" i="1"/>
  <c r="P181" i="1"/>
  <c r="P150" i="1"/>
  <c r="N156" i="1"/>
  <c r="C108" i="1"/>
  <c r="M55" i="1"/>
  <c r="N71" i="1"/>
  <c r="N46" i="1"/>
  <c r="M84" i="1"/>
  <c r="M56" i="1"/>
  <c r="G53" i="1"/>
  <c r="M81" i="1"/>
  <c r="I193" i="1"/>
  <c r="P62" i="1"/>
  <c r="N74" i="1"/>
  <c r="N149" i="1"/>
  <c r="P186" i="1"/>
  <c r="E192" i="1"/>
  <c r="P77" i="1"/>
  <c r="M139" i="1"/>
  <c r="I80" i="1"/>
  <c r="P183" i="1"/>
  <c r="P103" i="1"/>
  <c r="N50" i="1"/>
  <c r="N147" i="1"/>
  <c r="C109" i="1"/>
  <c r="P105" i="1"/>
  <c r="K137" i="1"/>
  <c r="C193" i="1"/>
  <c r="P131" i="1"/>
  <c r="N119" i="1"/>
  <c r="N93" i="1"/>
  <c r="P91" i="1"/>
  <c r="M136" i="1"/>
  <c r="M112" i="1"/>
  <c r="C136" i="1"/>
  <c r="M137" i="1"/>
  <c r="P69" i="1"/>
  <c r="N37" i="1"/>
  <c r="P35" i="1"/>
  <c r="N177" i="1"/>
  <c r="G165" i="1"/>
  <c r="C52" i="1"/>
  <c r="C34" i="1"/>
  <c r="P63" i="1"/>
  <c r="G153" i="1"/>
  <c r="N72" i="1"/>
  <c r="I53" i="1"/>
  <c r="P65" i="1"/>
  <c r="K164" i="1"/>
  <c r="N68" i="1"/>
  <c r="N190" i="1"/>
  <c r="M153" i="1"/>
  <c r="G111" i="1"/>
  <c r="G80" i="1"/>
  <c r="P155" i="1"/>
  <c r="P47" i="1"/>
  <c r="N43" i="1"/>
  <c r="G84" i="1"/>
  <c r="I164" i="1"/>
  <c r="E81" i="1"/>
  <c r="P149" i="1"/>
  <c r="P159" i="1"/>
  <c r="N186" i="1"/>
  <c r="G109" i="1"/>
  <c r="P74" i="1"/>
  <c r="M109" i="1"/>
  <c r="M83" i="1"/>
  <c r="N102" i="1"/>
  <c r="E108" i="1"/>
  <c r="M168" i="1"/>
  <c r="C81" i="1"/>
  <c r="M108" i="1"/>
  <c r="C192" i="1"/>
  <c r="E53" i="1"/>
  <c r="N75" i="1"/>
  <c r="N155" i="1"/>
  <c r="P99" i="1"/>
  <c r="M196" i="1"/>
  <c r="G83" i="1"/>
  <c r="G56" i="1"/>
  <c r="K192" i="1"/>
  <c r="P175" i="1"/>
  <c r="E136" i="1"/>
  <c r="I34" i="1"/>
  <c r="P71" i="1"/>
  <c r="P152" i="1"/>
  <c r="N100" i="1"/>
  <c r="M193" i="1"/>
  <c r="P43" i="1"/>
  <c r="K109" i="1"/>
  <c r="N153" i="1"/>
  <c r="N189" i="1"/>
  <c r="C165" i="1"/>
  <c r="I108" i="1"/>
  <c r="N125" i="1"/>
  <c r="G193" i="1"/>
  <c r="N131" i="1"/>
  <c r="N47" i="1"/>
  <c r="P122" i="1"/>
  <c r="G55" i="1"/>
  <c r="N90" i="1"/>
  <c r="N184" i="1"/>
  <c r="I137" i="1"/>
  <c r="N97" i="1"/>
  <c r="P121" i="1"/>
  <c r="N180" i="1"/>
  <c r="N105" i="1"/>
  <c r="G108" i="1"/>
  <c r="P44" i="1"/>
  <c r="G164" i="1"/>
  <c r="G52" i="1"/>
  <c r="P133" i="1"/>
  <c r="N44" i="1"/>
  <c r="P180" i="1"/>
  <c r="N35" i="1"/>
  <c r="P97" i="1"/>
  <c r="N175" i="1"/>
  <c r="P128" i="1"/>
  <c r="N41" i="1"/>
  <c r="N91" i="1"/>
  <c r="N122" i="1"/>
  <c r="N161" i="1"/>
  <c r="P38" i="1"/>
  <c r="N121" i="1"/>
  <c r="M140" i="1"/>
  <c r="P190" i="1"/>
  <c r="P187" i="1"/>
  <c r="I165" i="1"/>
  <c r="N96" i="1"/>
  <c r="P40" i="1"/>
  <c r="P93" i="1"/>
  <c r="G90" i="1"/>
  <c r="C164" i="1"/>
  <c r="P49" i="1"/>
  <c r="N69" i="1"/>
  <c r="N174" i="1"/>
  <c r="N49" i="1"/>
  <c r="G195" i="1"/>
  <c r="M90" i="1"/>
  <c r="I109" i="1"/>
  <c r="N94" i="1"/>
  <c r="I52" i="1"/>
  <c r="G140" i="1"/>
  <c r="P158" i="1"/>
  <c r="G81" i="1"/>
  <c r="G136" i="1"/>
  <c r="K136" i="1"/>
  <c r="P124" i="1"/>
  <c r="N78" i="1"/>
  <c r="P153" i="1"/>
  <c r="N103" i="1"/>
  <c r="M164" i="1"/>
  <c r="E165" i="1"/>
  <c r="N130" i="1"/>
  <c r="G112" i="1"/>
  <c r="N127" i="1"/>
  <c r="N38" i="1"/>
  <c r="P66" i="1"/>
  <c r="P94" i="1"/>
  <c r="P100" i="1"/>
  <c r="E80" i="1"/>
  <c r="K53" i="1"/>
  <c r="G139" i="1"/>
  <c r="P46" i="1"/>
  <c r="N162" i="1"/>
  <c r="C80" i="1"/>
  <c r="I136" i="1"/>
  <c r="N62" i="1"/>
  <c r="E52" i="1"/>
  <c r="M80" i="1"/>
  <c r="P118" i="1"/>
  <c r="K80" i="1"/>
  <c r="N158" i="1"/>
  <c r="E109" i="1"/>
  <c r="N66" i="1"/>
  <c r="P34" i="1"/>
  <c r="M192" i="1"/>
  <c r="N181" i="1"/>
  <c r="P96" i="1"/>
  <c r="N159" i="1"/>
  <c r="P156" i="1"/>
  <c r="M53" i="1"/>
  <c r="K108" i="1"/>
  <c r="N118" i="1"/>
  <c r="P75" i="1"/>
  <c r="N77" i="1"/>
  <c r="P72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B38" i="1"/>
  <c r="H47" i="1"/>
  <c r="B134" i="1"/>
  <c r="H181" i="1"/>
  <c r="B91" i="1"/>
  <c r="B66" i="1"/>
  <c r="H74" i="1"/>
  <c r="H150" i="1"/>
  <c r="H105" i="1"/>
  <c r="H91" i="1"/>
  <c r="B153" i="1"/>
  <c r="H97" i="1"/>
  <c r="H77" i="1"/>
  <c r="H187" i="1"/>
  <c r="H131" i="1"/>
  <c r="H46" i="1"/>
  <c r="B97" i="1"/>
  <c r="H75" i="1"/>
  <c r="H68" i="1"/>
  <c r="H94" i="1"/>
  <c r="B100" i="1"/>
  <c r="H43" i="1"/>
  <c r="H118" i="1"/>
  <c r="H190" i="1"/>
  <c r="B162" i="1"/>
  <c r="H96" i="1"/>
  <c r="B190" i="1"/>
  <c r="H50" i="1"/>
  <c r="B78" i="1"/>
  <c r="H71" i="1"/>
  <c r="H38" i="1"/>
  <c r="H35" i="1"/>
  <c r="B103" i="1"/>
  <c r="B131" i="1"/>
  <c r="H93" i="1"/>
  <c r="H69" i="1"/>
  <c r="H162" i="1"/>
  <c r="H125" i="1"/>
  <c r="H66" i="1"/>
  <c r="H178" i="1"/>
  <c r="H90" i="1"/>
  <c r="B69" i="1"/>
  <c r="H72" i="1"/>
  <c r="B119" i="1"/>
  <c r="H49" i="1"/>
  <c r="B128" i="1"/>
  <c r="H180" i="1"/>
  <c r="B156" i="1"/>
  <c r="H146" i="1"/>
  <c r="B159" i="1"/>
  <c r="H63" i="1"/>
  <c r="H155" i="1"/>
  <c r="H128" i="1"/>
  <c r="H62" i="1"/>
  <c r="B41" i="1"/>
  <c r="H149" i="1"/>
  <c r="B50" i="1"/>
  <c r="H127" i="1"/>
  <c r="H153" i="1"/>
  <c r="H103" i="1"/>
  <c r="H40" i="1"/>
  <c r="B94" i="1"/>
  <c r="H133" i="1"/>
  <c r="B122" i="1"/>
  <c r="H186" i="1"/>
  <c r="B184" i="1"/>
  <c r="H106" i="1"/>
  <c r="H156" i="1"/>
  <c r="H119" i="1"/>
  <c r="H78" i="1"/>
  <c r="B72" i="1"/>
  <c r="H102" i="1"/>
  <c r="B187" i="1"/>
  <c r="B181" i="1"/>
  <c r="H122" i="1"/>
  <c r="H121" i="1"/>
  <c r="H189" i="1"/>
  <c r="H147" i="1"/>
  <c r="H152" i="1"/>
  <c r="H134" i="1"/>
  <c r="B63" i="1"/>
  <c r="B125" i="1"/>
  <c r="B35" i="1"/>
  <c r="H159" i="1"/>
  <c r="B150" i="1"/>
  <c r="H37" i="1"/>
  <c r="H99" i="1"/>
  <c r="B147" i="1"/>
  <c r="H158" i="1"/>
  <c r="H124" i="1"/>
  <c r="H65" i="1"/>
  <c r="H184" i="1"/>
  <c r="B175" i="1"/>
  <c r="H177" i="1"/>
  <c r="H100" i="1"/>
  <c r="H183" i="1"/>
  <c r="B47" i="1"/>
  <c r="H41" i="1"/>
  <c r="B106" i="1"/>
  <c r="H175" i="1"/>
  <c r="H174" i="1"/>
  <c r="H44" i="1"/>
  <c r="H130" i="1"/>
  <c r="B75" i="1"/>
  <c r="B178" i="1"/>
  <c r="B44" i="1"/>
  <c r="H161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E156" i="1"/>
  <c r="M184" i="1"/>
  <c r="E186" i="1"/>
  <c r="K97" i="1"/>
  <c r="M161" i="1"/>
  <c r="M125" i="1"/>
  <c r="K162" i="1"/>
  <c r="I184" i="1"/>
  <c r="M119" i="1"/>
  <c r="E75" i="1"/>
  <c r="G122" i="1"/>
  <c r="E133" i="1"/>
  <c r="C96" i="1"/>
  <c r="B130" i="1"/>
  <c r="K50" i="1"/>
  <c r="M122" i="1"/>
  <c r="G156" i="1"/>
  <c r="M175" i="1"/>
  <c r="G125" i="1"/>
  <c r="I130" i="1"/>
  <c r="B105" i="1"/>
  <c r="K78" i="1"/>
  <c r="B77" i="1"/>
  <c r="B49" i="1"/>
  <c r="B96" i="1"/>
  <c r="G155" i="1"/>
  <c r="B90" i="1"/>
  <c r="C91" i="1"/>
  <c r="M47" i="1"/>
  <c r="K38" i="1"/>
  <c r="I175" i="1"/>
  <c r="I71" i="1"/>
  <c r="C49" i="1"/>
  <c r="B180" i="1"/>
  <c r="K159" i="1"/>
  <c r="G50" i="1"/>
  <c r="K134" i="1"/>
  <c r="E174" i="1"/>
  <c r="E90" i="1"/>
  <c r="K103" i="1"/>
  <c r="I68" i="1"/>
  <c r="I40" i="1"/>
  <c r="G184" i="1"/>
  <c r="C35" i="1"/>
  <c r="M103" i="1"/>
  <c r="E184" i="1"/>
  <c r="C150" i="1"/>
  <c r="K177" i="1"/>
  <c r="G47" i="1"/>
  <c r="B40" i="1"/>
  <c r="I131" i="1"/>
  <c r="C156" i="1"/>
  <c r="M158" i="1"/>
  <c r="I153" i="1"/>
  <c r="E124" i="1"/>
  <c r="K174" i="1"/>
  <c r="G150" i="1"/>
  <c r="K71" i="1"/>
  <c r="M43" i="1"/>
  <c r="M72" i="1"/>
  <c r="M152" i="1"/>
  <c r="B65" i="1"/>
  <c r="K96" i="1"/>
  <c r="M178" i="1"/>
  <c r="I147" i="1"/>
  <c r="G35" i="1"/>
  <c r="G127" i="1"/>
  <c r="E69" i="1"/>
  <c r="M38" i="1"/>
  <c r="C121" i="1"/>
  <c r="G72" i="1"/>
  <c r="E62" i="1"/>
  <c r="I90" i="1"/>
  <c r="E94" i="1"/>
  <c r="G66" i="1"/>
  <c r="C47" i="1"/>
  <c r="K46" i="1"/>
  <c r="K183" i="1"/>
  <c r="C119" i="1"/>
  <c r="I50" i="1"/>
  <c r="C134" i="1"/>
  <c r="G97" i="1"/>
  <c r="E41" i="1"/>
  <c r="C37" i="1"/>
  <c r="C102" i="1"/>
  <c r="I190" i="1"/>
  <c r="M134" i="1"/>
  <c r="E40" i="1"/>
  <c r="E128" i="1"/>
  <c r="M78" i="1"/>
  <c r="C103" i="1"/>
  <c r="I125" i="1"/>
  <c r="M35" i="1"/>
  <c r="G121" i="1"/>
  <c r="G133" i="1"/>
  <c r="K122" i="1"/>
  <c r="E162" i="1"/>
  <c r="M131" i="1"/>
  <c r="E189" i="1"/>
  <c r="B155" i="1"/>
  <c r="M46" i="1"/>
  <c r="I93" i="1"/>
  <c r="E105" i="1"/>
  <c r="M177" i="1"/>
  <c r="I63" i="1"/>
  <c r="K66" i="1"/>
  <c r="I155" i="1"/>
  <c r="E103" i="1"/>
  <c r="G146" i="1"/>
  <c r="G130" i="1"/>
  <c r="M63" i="1"/>
  <c r="M102" i="1"/>
  <c r="E65" i="1"/>
  <c r="K74" i="1"/>
  <c r="I122" i="1"/>
  <c r="C190" i="1"/>
  <c r="I189" i="1"/>
  <c r="K128" i="1"/>
  <c r="K131" i="1"/>
  <c r="M74" i="1"/>
  <c r="M130" i="1"/>
  <c r="M186" i="1"/>
  <c r="M105" i="1"/>
  <c r="M106" i="1"/>
  <c r="K158" i="1"/>
  <c r="I146" i="1"/>
  <c r="I180" i="1"/>
  <c r="C124" i="1"/>
  <c r="E74" i="1"/>
  <c r="K35" i="1"/>
  <c r="E119" i="1"/>
  <c r="C133" i="1"/>
  <c r="K152" i="1"/>
  <c r="M50" i="1"/>
  <c r="M150" i="1"/>
  <c r="G69" i="1"/>
  <c r="E183" i="1"/>
  <c r="C125" i="1"/>
  <c r="G152" i="1"/>
  <c r="I37" i="1"/>
  <c r="G180" i="1"/>
  <c r="E146" i="1"/>
  <c r="B43" i="1"/>
  <c r="M187" i="1"/>
  <c r="K187" i="1"/>
  <c r="G43" i="1"/>
  <c r="K49" i="1"/>
  <c r="E149" i="1"/>
  <c r="C94" i="1"/>
  <c r="C162" i="1"/>
  <c r="K94" i="1"/>
  <c r="M69" i="1"/>
  <c r="M155" i="1"/>
  <c r="B133" i="1"/>
  <c r="I97" i="1"/>
  <c r="E34" i="1"/>
  <c r="C174" i="1"/>
  <c r="C99" i="1"/>
  <c r="G190" i="1"/>
  <c r="M156" i="1"/>
  <c r="M77" i="1"/>
  <c r="M162" i="1"/>
  <c r="I94" i="1"/>
  <c r="I72" i="1"/>
  <c r="M93" i="1"/>
  <c r="M190" i="1"/>
  <c r="C75" i="1"/>
  <c r="C155" i="1"/>
  <c r="C68" i="1"/>
  <c r="I75" i="1"/>
  <c r="C77" i="1"/>
  <c r="M118" i="1"/>
  <c r="I152" i="1"/>
  <c r="M121" i="1"/>
  <c r="G96" i="1"/>
  <c r="K118" i="1"/>
  <c r="K153" i="1"/>
  <c r="M49" i="1"/>
  <c r="I178" i="1"/>
  <c r="K121" i="1"/>
  <c r="I47" i="1"/>
  <c r="M181" i="1"/>
  <c r="K186" i="1"/>
  <c r="M128" i="1"/>
  <c r="E72" i="1"/>
  <c r="B127" i="1"/>
  <c r="I156" i="1"/>
  <c r="C44" i="1"/>
  <c r="B93" i="1"/>
  <c r="E63" i="1"/>
  <c r="K155" i="1"/>
  <c r="C127" i="1"/>
  <c r="E78" i="1"/>
  <c r="G147" i="1"/>
  <c r="E102" i="1"/>
  <c r="C175" i="1"/>
  <c r="E159" i="1"/>
  <c r="E99" i="1"/>
  <c r="G134" i="1"/>
  <c r="E131" i="1"/>
  <c r="I162" i="1"/>
  <c r="I127" i="1"/>
  <c r="K150" i="1"/>
  <c r="E181" i="1"/>
  <c r="G44" i="1"/>
  <c r="E47" i="1"/>
  <c r="I174" i="1"/>
  <c r="M189" i="1"/>
  <c r="I106" i="1"/>
  <c r="I38" i="1"/>
  <c r="B121" i="1"/>
  <c r="G75" i="1"/>
  <c r="G158" i="1"/>
  <c r="C149" i="1"/>
  <c r="M146" i="1"/>
  <c r="C93" i="1"/>
  <c r="G103" i="1"/>
  <c r="E43" i="1"/>
  <c r="G175" i="1"/>
  <c r="B71" i="1"/>
  <c r="K133" i="1"/>
  <c r="K130" i="1"/>
  <c r="M75" i="1"/>
  <c r="M133" i="1"/>
  <c r="K161" i="1"/>
  <c r="C38" i="1"/>
  <c r="E106" i="1"/>
  <c r="K65" i="1"/>
  <c r="E127" i="1"/>
  <c r="E180" i="1"/>
  <c r="E44" i="1"/>
  <c r="B174" i="1"/>
  <c r="K102" i="1"/>
  <c r="G38" i="1"/>
  <c r="C78" i="1"/>
  <c r="C46" i="1"/>
  <c r="G118" i="1"/>
  <c r="K156" i="1"/>
  <c r="E190" i="1"/>
  <c r="C177" i="1"/>
  <c r="G65" i="1"/>
  <c r="I100" i="1"/>
  <c r="I41" i="1"/>
  <c r="C186" i="1"/>
  <c r="I78" i="1"/>
  <c r="I118" i="1"/>
  <c r="C43" i="1"/>
  <c r="M174" i="1"/>
  <c r="K189" i="1"/>
  <c r="M68" i="1"/>
  <c r="M71" i="1"/>
  <c r="E161" i="1"/>
  <c r="E77" i="1"/>
  <c r="K146" i="1"/>
  <c r="E100" i="1"/>
  <c r="B74" i="1"/>
  <c r="G62" i="1"/>
  <c r="M66" i="1"/>
  <c r="M127" i="1"/>
  <c r="I158" i="1"/>
  <c r="K124" i="1"/>
  <c r="C50" i="1"/>
  <c r="M94" i="1"/>
  <c r="C40" i="1"/>
  <c r="G128" i="1"/>
  <c r="M159" i="1"/>
  <c r="K106" i="1"/>
  <c r="G186" i="1"/>
  <c r="I91" i="1"/>
  <c r="M99" i="1"/>
  <c r="G161" i="1"/>
  <c r="B158" i="1"/>
  <c r="M100" i="1"/>
  <c r="E49" i="1"/>
  <c r="I121" i="1"/>
  <c r="G183" i="1"/>
  <c r="M147" i="1"/>
  <c r="E134" i="1"/>
  <c r="I44" i="1"/>
  <c r="M96" i="1"/>
  <c r="B124" i="1"/>
  <c r="B189" i="1"/>
  <c r="G49" i="1"/>
  <c r="K119" i="1"/>
  <c r="I187" i="1"/>
  <c r="C41" i="1"/>
  <c r="K62" i="1"/>
  <c r="K184" i="1"/>
  <c r="C159" i="1"/>
  <c r="I99" i="1"/>
  <c r="K93" i="1"/>
  <c r="B102" i="1"/>
  <c r="I124" i="1"/>
  <c r="K100" i="1"/>
  <c r="G41" i="1"/>
  <c r="E46" i="1"/>
  <c r="C158" i="1"/>
  <c r="C63" i="1"/>
  <c r="K41" i="1"/>
  <c r="I181" i="1"/>
  <c r="I49" i="1"/>
  <c r="G40" i="1"/>
  <c r="K34" i="1"/>
  <c r="K90" i="1"/>
  <c r="C74" i="1"/>
  <c r="E37" i="1"/>
  <c r="B118" i="1"/>
  <c r="G102" i="1"/>
  <c r="E147" i="1"/>
  <c r="B37" i="1"/>
  <c r="G181" i="1"/>
  <c r="I74" i="1"/>
  <c r="B183" i="1"/>
  <c r="G149" i="1"/>
  <c r="K37" i="1"/>
  <c r="B62" i="1"/>
  <c r="G162" i="1"/>
  <c r="G68" i="1"/>
  <c r="G159" i="1"/>
  <c r="E158" i="1"/>
  <c r="G91" i="1"/>
  <c r="K181" i="1"/>
  <c r="E125" i="1"/>
  <c r="G106" i="1"/>
  <c r="E118" i="1"/>
  <c r="K149" i="1"/>
  <c r="K190" i="1"/>
  <c r="K47" i="1"/>
  <c r="E155" i="1"/>
  <c r="M91" i="1"/>
  <c r="G178" i="1"/>
  <c r="C72" i="1"/>
  <c r="M124" i="1"/>
  <c r="C90" i="1"/>
  <c r="I66" i="1"/>
  <c r="C118" i="1"/>
  <c r="E178" i="1"/>
  <c r="E177" i="1"/>
  <c r="K125" i="1"/>
  <c r="G189" i="1"/>
  <c r="E96" i="1"/>
  <c r="G187" i="1"/>
  <c r="K75" i="1"/>
  <c r="I183" i="1"/>
  <c r="C187" i="1"/>
  <c r="M37" i="1"/>
  <c r="E130" i="1"/>
  <c r="I161" i="1"/>
  <c r="I65" i="1"/>
  <c r="M62" i="1"/>
  <c r="K99" i="1"/>
  <c r="E66" i="1"/>
  <c r="I62" i="1"/>
  <c r="C106" i="1"/>
  <c r="B46" i="1"/>
  <c r="B177" i="1"/>
  <c r="I150" i="1"/>
  <c r="G93" i="1"/>
  <c r="I105" i="1"/>
  <c r="C62" i="1"/>
  <c r="G63" i="1"/>
  <c r="B152" i="1"/>
  <c r="K68" i="1"/>
  <c r="E175" i="1"/>
  <c r="I159" i="1"/>
  <c r="K40" i="1"/>
  <c r="M149" i="1"/>
  <c r="C69" i="1"/>
  <c r="I134" i="1"/>
  <c r="E122" i="1"/>
  <c r="K147" i="1"/>
  <c r="M183" i="1"/>
  <c r="E71" i="1"/>
  <c r="G131" i="1"/>
  <c r="M44" i="1"/>
  <c r="B186" i="1"/>
  <c r="B68" i="1"/>
  <c r="G71" i="1"/>
  <c r="C66" i="1"/>
  <c r="E187" i="1"/>
  <c r="C71" i="1"/>
  <c r="I46" i="1"/>
  <c r="C100" i="1"/>
  <c r="C153" i="1"/>
  <c r="K43" i="1"/>
  <c r="K178" i="1"/>
  <c r="I186" i="1"/>
  <c r="B149" i="1"/>
  <c r="K180" i="1"/>
  <c r="G174" i="1"/>
  <c r="E152" i="1"/>
  <c r="M180" i="1"/>
  <c r="G94" i="1"/>
  <c r="E35" i="1"/>
  <c r="E97" i="1"/>
  <c r="G105" i="1"/>
  <c r="C65" i="1"/>
  <c r="M40" i="1"/>
  <c r="E121" i="1"/>
  <c r="I103" i="1"/>
  <c r="C184" i="1"/>
  <c r="E93" i="1"/>
  <c r="I102" i="1"/>
  <c r="I149" i="1"/>
  <c r="I35" i="1"/>
  <c r="G37" i="1"/>
  <c r="C161" i="1"/>
  <c r="M97" i="1"/>
  <c r="G119" i="1"/>
  <c r="G77" i="1"/>
  <c r="C183" i="1"/>
  <c r="B146" i="1"/>
  <c r="C181" i="1"/>
  <c r="C147" i="1"/>
  <c r="C105" i="1"/>
  <c r="K127" i="1"/>
  <c r="C131" i="1"/>
  <c r="I128" i="1"/>
  <c r="C146" i="1"/>
  <c r="C128" i="1"/>
  <c r="E150" i="1"/>
  <c r="K105" i="1"/>
  <c r="I96" i="1"/>
  <c r="C130" i="1"/>
  <c r="I77" i="1"/>
  <c r="C189" i="1"/>
  <c r="K69" i="1"/>
  <c r="C152" i="1"/>
  <c r="C122" i="1"/>
  <c r="K77" i="1"/>
  <c r="K175" i="1"/>
  <c r="K44" i="1"/>
  <c r="M41" i="1"/>
  <c r="B99" i="1"/>
  <c r="G100" i="1"/>
  <c r="G177" i="1"/>
  <c r="G99" i="1"/>
  <c r="E50" i="1"/>
  <c r="I43" i="1"/>
  <c r="I69" i="1"/>
  <c r="E153" i="1"/>
  <c r="G124" i="1"/>
  <c r="K63" i="1"/>
  <c r="G74" i="1"/>
  <c r="I119" i="1"/>
  <c r="K91" i="1"/>
  <c r="I177" i="1"/>
  <c r="I133" i="1"/>
  <c r="B161" i="1"/>
  <c r="K72" i="1"/>
  <c r="E38" i="1"/>
  <c r="E68" i="1"/>
  <c r="C97" i="1"/>
  <c r="G46" i="1"/>
  <c r="E91" i="1"/>
  <c r="M65" i="1"/>
  <c r="C178" i="1"/>
  <c r="C180" i="1"/>
  <c r="G78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J148" i="1"/>
  <c r="H85" i="1"/>
  <c r="H27" i="1"/>
  <c r="H197" i="1"/>
  <c r="H10" i="1"/>
  <c r="H26" i="1"/>
  <c r="H16" i="1"/>
  <c r="H169" i="1"/>
  <c r="H7" i="1"/>
  <c r="J151" i="1"/>
  <c r="H141" i="1"/>
  <c r="H113" i="1"/>
  <c r="D107" i="1" l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7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8" xr16:uid="{00000000-0015-0000-FFFF-FFFF04000000}" keepAlive="1" name="Power Query - Ventas Nuevas-Desinstalaciones1" type="5" refreshedVersion="4" deleted="1" background="1" saveData="1">
    <dbPr connection="" command="" commandType="4"/>
  </connection>
  <connection id="9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<sst xmlns="http://schemas.openxmlformats.org/spreadsheetml/2006/main" count="13530" uniqueCount="1085">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</sst>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6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51" tableType="queryTable" totalsRowShown="0">
  <autoFilter ref="A1:Z145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51"/>
  <sheetViews>
    <sheetView workbookViewId="0">
      <selection activeCell="B17" sqref="B1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707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-2708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35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330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-295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507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658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-151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5455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13663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333525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63480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98840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8512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32919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760510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19413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214183</v>
      </c>
      <c r="G21">
        <v>243187</v>
      </c>
      <c r="H21">
        <v>212299</v>
      </c>
      <c r="I21">
        <v>216732</v>
      </c>
      <c r="J21">
        <v>226489</v>
      </c>
      <c r="K21">
        <v>240824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41340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732465</v>
      </c>
      <c r="G22">
        <v>620636</v>
      </c>
      <c r="H22">
        <v>654324</v>
      </c>
      <c r="I22">
        <v>645138</v>
      </c>
      <c r="J22">
        <v>715704</v>
      </c>
      <c r="K22">
        <v>646266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699757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360781</v>
      </c>
      <c r="G23">
        <v>338402</v>
      </c>
      <c r="H23">
        <v>349794</v>
      </c>
      <c r="I23">
        <v>320932</v>
      </c>
      <c r="J23">
        <v>339058</v>
      </c>
      <c r="K23">
        <v>328955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58822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30120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633594</v>
      </c>
      <c r="G26">
        <v>602563</v>
      </c>
      <c r="H26">
        <v>622794</v>
      </c>
      <c r="I26">
        <v>600643</v>
      </c>
      <c r="J26">
        <v>613977</v>
      </c>
      <c r="K26">
        <v>612309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88942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31530</v>
      </c>
      <c r="I27">
        <v>44495</v>
      </c>
      <c r="J27">
        <v>101727</v>
      </c>
      <c r="K27">
        <v>33957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610815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81873</v>
      </c>
      <c r="I28">
        <v>92349</v>
      </c>
      <c r="J28">
        <v>151306</v>
      </c>
      <c r="K28">
        <v>82550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610815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171172</v>
      </c>
      <c r="D29">
        <v>-15927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t="s">
        <v>889</v>
      </c>
      <c r="C30">
        <v>171172</v>
      </c>
      <c r="D30">
        <v>-15927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4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3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1188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1188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1188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1188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-15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-15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-10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-10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-9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-9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-42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-42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-17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-17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-16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2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-45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-45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-76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-76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-75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-75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1885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435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1098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109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631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-632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-74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-221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-631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90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1098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5498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2170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392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1504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4632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1722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15081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13003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5822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350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2441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30328</v>
      </c>
      <c r="I202">
        <v>34722</v>
      </c>
      <c r="J202">
        <v>163996</v>
      </c>
      <c r="K202">
        <v>26140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176320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-6211</v>
      </c>
      <c r="I203">
        <v>2152</v>
      </c>
      <c r="J203">
        <v>1531</v>
      </c>
      <c r="K203">
        <v>2203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15807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39926</v>
      </c>
      <c r="I204">
        <v>48371</v>
      </c>
      <c r="J204">
        <v>9975</v>
      </c>
      <c r="K204">
        <v>71062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219333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12052</v>
      </c>
      <c r="I205">
        <v>5183</v>
      </c>
      <c r="J205">
        <v>-4407</v>
      </c>
      <c r="K205">
        <v>1698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43701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10728</v>
      </c>
      <c r="I206">
        <v>11416</v>
      </c>
      <c r="J206">
        <v>-74</v>
      </c>
      <c r="K206">
        <v>11274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62794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10604</v>
      </c>
      <c r="I207">
        <v>6242</v>
      </c>
      <c r="J207">
        <v>-4013</v>
      </c>
      <c r="K207">
        <v>-13952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122955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105855</v>
      </c>
      <c r="R208">
        <v>202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36250</v>
      </c>
      <c r="R209">
        <v>202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227134</v>
      </c>
      <c r="R210">
        <v>202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30829</v>
      </c>
      <c r="R211">
        <v>202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108538</v>
      </c>
      <c r="R212">
        <v>202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40256</v>
      </c>
      <c r="R213">
        <v>202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70613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10405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122061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48295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61196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21649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24709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7465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21018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2180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49704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9428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10389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1300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350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1390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13781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7531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5822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1051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199330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23498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260792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54404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76272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146002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8298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2049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5299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3194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541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39708</v>
      </c>
      <c r="G262">
        <v>44489</v>
      </c>
      <c r="H262">
        <v>39294</v>
      </c>
      <c r="I262">
        <v>39646</v>
      </c>
      <c r="J262">
        <v>41636</v>
      </c>
      <c r="K262">
        <v>43939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8099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14763</v>
      </c>
      <c r="G263">
        <v>16690</v>
      </c>
      <c r="H263">
        <v>15149</v>
      </c>
      <c r="I263">
        <v>15392</v>
      </c>
      <c r="J263">
        <v>15909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889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75585</v>
      </c>
      <c r="G264">
        <v>88194</v>
      </c>
      <c r="H264">
        <v>74577</v>
      </c>
      <c r="I264">
        <v>76987</v>
      </c>
      <c r="J264">
        <v>80730</v>
      </c>
      <c r="K264">
        <v>87691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13872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13395</v>
      </c>
      <c r="G265">
        <v>14684</v>
      </c>
      <c r="H265">
        <v>13206</v>
      </c>
      <c r="I265">
        <v>13407</v>
      </c>
      <c r="J265">
        <v>13983</v>
      </c>
      <c r="K265">
        <v>14630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2537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27842</v>
      </c>
      <c r="G266">
        <v>31587</v>
      </c>
      <c r="H266">
        <v>27508</v>
      </c>
      <c r="I266">
        <v>28270</v>
      </c>
      <c r="J266">
        <v>29910</v>
      </c>
      <c r="K266">
        <v>31814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5122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39500</v>
      </c>
      <c r="G267">
        <v>44072</v>
      </c>
      <c r="H267">
        <v>39164</v>
      </c>
      <c r="I267">
        <v>39610</v>
      </c>
      <c r="J267">
        <v>40891</v>
      </c>
      <c r="K267">
        <v>42636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10776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159083</v>
      </c>
      <c r="G268">
        <v>152650</v>
      </c>
      <c r="H268">
        <v>170143</v>
      </c>
      <c r="I268">
        <v>172792</v>
      </c>
      <c r="J268">
        <v>306204</v>
      </c>
      <c r="K268">
        <v>166169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182933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72867</v>
      </c>
      <c r="G269">
        <v>17581</v>
      </c>
      <c r="H269">
        <v>18163</v>
      </c>
      <c r="I269">
        <v>18602</v>
      </c>
      <c r="J269">
        <v>18829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20560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220960</v>
      </c>
      <c r="G270">
        <v>221750</v>
      </c>
      <c r="H270">
        <v>224885</v>
      </c>
      <c r="I270">
        <v>228660</v>
      </c>
      <c r="J270">
        <v>194744</v>
      </c>
      <c r="K270">
        <v>255498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241621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44609</v>
      </c>
      <c r="G271">
        <v>30969</v>
      </c>
      <c r="H271">
        <v>48922</v>
      </c>
      <c r="I271">
        <v>40961</v>
      </c>
      <c r="J271">
        <v>32441</v>
      </c>
      <c r="K271">
        <v>38765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48673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128544</v>
      </c>
      <c r="G272">
        <v>90721</v>
      </c>
      <c r="H272">
        <v>96511</v>
      </c>
      <c r="I272">
        <v>99410</v>
      </c>
      <c r="J272">
        <v>88215</v>
      </c>
      <c r="K272">
        <v>101479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71150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109277</v>
      </c>
      <c r="G273">
        <v>109921</v>
      </c>
      <c r="H273">
        <v>98585</v>
      </c>
      <c r="I273">
        <v>87618</v>
      </c>
      <c r="J273">
        <v>78186</v>
      </c>
      <c r="K273">
        <v>68447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134685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68634</v>
      </c>
      <c r="I274">
        <v>64316</v>
      </c>
      <c r="J274">
        <v>70289</v>
      </c>
      <c r="K274">
        <v>65358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4953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24160</v>
      </c>
      <c r="I275">
        <v>15975</v>
      </c>
      <c r="J275">
        <v>17008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4605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106798</v>
      </c>
      <c r="I276">
        <v>98870</v>
      </c>
      <c r="J276">
        <v>105672</v>
      </c>
      <c r="K276">
        <v>102027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22288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28501</v>
      </c>
      <c r="I277">
        <v>26965</v>
      </c>
      <c r="J277">
        <v>28351</v>
      </c>
      <c r="K277">
        <v>28152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4972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50788</v>
      </c>
      <c r="I278">
        <v>51681</v>
      </c>
      <c r="J278">
        <v>52916</v>
      </c>
      <c r="K278">
        <v>53444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8086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59637</v>
      </c>
      <c r="I279">
        <v>51787</v>
      </c>
      <c r="J279">
        <v>53498</v>
      </c>
      <c r="K279">
        <v>52453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11730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59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154810</v>
      </c>
      <c r="G286">
        <v>147058</v>
      </c>
      <c r="H286">
        <v>150534</v>
      </c>
      <c r="I286">
        <v>148229</v>
      </c>
      <c r="J286">
        <v>152765</v>
      </c>
      <c r="K286">
        <v>150364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6613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29065</v>
      </c>
      <c r="G287">
        <v>22511</v>
      </c>
      <c r="H287">
        <v>27709</v>
      </c>
      <c r="I287">
        <v>19611</v>
      </c>
      <c r="J287">
        <v>20582</v>
      </c>
      <c r="K287">
        <v>19881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4753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204001</v>
      </c>
      <c r="G288">
        <v>195005</v>
      </c>
      <c r="H288">
        <v>202348</v>
      </c>
      <c r="I288">
        <v>196769</v>
      </c>
      <c r="J288">
        <v>201894</v>
      </c>
      <c r="K288">
        <v>201201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22288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35627</v>
      </c>
      <c r="G289">
        <v>39111</v>
      </c>
      <c r="H289">
        <v>39967</v>
      </c>
      <c r="I289">
        <v>38713</v>
      </c>
      <c r="J289">
        <v>39898</v>
      </c>
      <c r="K289">
        <v>40053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4972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95591</v>
      </c>
      <c r="G290">
        <v>93007</v>
      </c>
      <c r="H290">
        <v>91738</v>
      </c>
      <c r="I290">
        <v>93638</v>
      </c>
      <c r="J290">
        <v>94154</v>
      </c>
      <c r="K290">
        <v>95947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8356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99132</v>
      </c>
      <c r="G291">
        <v>96470</v>
      </c>
      <c r="H291">
        <v>95127</v>
      </c>
      <c r="I291">
        <v>88149</v>
      </c>
      <c r="J291">
        <v>89237</v>
      </c>
      <c r="K291">
        <v>89289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11730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19609</v>
      </c>
      <c r="I292">
        <v>24563</v>
      </c>
      <c r="J292">
        <v>153439</v>
      </c>
      <c r="K292">
        <v>15805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176320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-9546</v>
      </c>
      <c r="I293">
        <v>-1009</v>
      </c>
      <c r="J293">
        <v>-1753</v>
      </c>
      <c r="K293">
        <v>-1012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15807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22537</v>
      </c>
      <c r="I294">
        <v>31891</v>
      </c>
      <c r="J294">
        <v>-7150</v>
      </c>
      <c r="K294">
        <v>54297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219333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8955</v>
      </c>
      <c r="I295">
        <v>2248</v>
      </c>
      <c r="J295">
        <v>-7457</v>
      </c>
      <c r="K295">
        <v>-1288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43701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4773</v>
      </c>
      <c r="I296">
        <v>5772</v>
      </c>
      <c r="J296">
        <v>-5939</v>
      </c>
      <c r="K296">
        <v>5532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62794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3458</v>
      </c>
      <c r="I297">
        <v>-531</v>
      </c>
      <c r="J297">
        <v>-11051</v>
      </c>
      <c r="K297">
        <v>-20842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122955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4948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158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102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195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75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371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721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190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-460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130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130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-615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626</v>
      </c>
      <c r="B348" t="s">
        <v>349</v>
      </c>
      <c r="C348">
        <v>110657</v>
      </c>
      <c r="D348">
        <v>175013</v>
      </c>
      <c r="E348">
        <v>33542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102841</v>
      </c>
      <c r="P348">
        <v>163569</v>
      </c>
      <c r="Q348">
        <v>32221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674</v>
      </c>
      <c r="B349" t="s">
        <v>340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24</v>
      </c>
      <c r="P349">
        <v>9</v>
      </c>
      <c r="Q349">
        <v>5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685</v>
      </c>
      <c r="B350" t="s">
        <v>357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25559</v>
      </c>
      <c r="P350">
        <v>8862</v>
      </c>
      <c r="Q350">
        <v>1543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688</v>
      </c>
      <c r="B351" t="s">
        <v>341</v>
      </c>
      <c r="C351">
        <v>2141</v>
      </c>
      <c r="D351">
        <v>11938</v>
      </c>
      <c r="E351">
        <v>6565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4220</v>
      </c>
      <c r="P351">
        <v>11539</v>
      </c>
      <c r="Q351">
        <v>6195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703</v>
      </c>
      <c r="B352" t="s">
        <v>672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713</v>
      </c>
      <c r="B353" t="s">
        <v>405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716</v>
      </c>
      <c r="B354" t="s">
        <v>165</v>
      </c>
      <c r="C354">
        <v>33</v>
      </c>
      <c r="D354">
        <v>23</v>
      </c>
      <c r="E354">
        <v>30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34</v>
      </c>
      <c r="P354">
        <v>21</v>
      </c>
      <c r="Q354">
        <v>28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717</v>
      </c>
      <c r="B355" t="s">
        <v>361</v>
      </c>
      <c r="C355">
        <v>7521</v>
      </c>
      <c r="D355">
        <v>7521</v>
      </c>
      <c r="E355">
        <v>7521</v>
      </c>
      <c r="F355">
        <v>7521</v>
      </c>
      <c r="G355">
        <v>7521</v>
      </c>
      <c r="H355">
        <v>7530</v>
      </c>
      <c r="I355">
        <v>7521</v>
      </c>
      <c r="J355">
        <v>7521</v>
      </c>
      <c r="K355">
        <v>7521</v>
      </c>
      <c r="L355">
        <v>7530</v>
      </c>
      <c r="M355">
        <v>7530</v>
      </c>
      <c r="N355">
        <v>7530</v>
      </c>
      <c r="O355">
        <v>2821</v>
      </c>
      <c r="P355">
        <v>4210</v>
      </c>
      <c r="Q355">
        <v>2828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718</v>
      </c>
      <c r="B356" t="s">
        <v>362</v>
      </c>
      <c r="C356">
        <v>1709</v>
      </c>
      <c r="D356">
        <v>1709</v>
      </c>
      <c r="E356">
        <v>2991</v>
      </c>
      <c r="F356">
        <v>3418</v>
      </c>
      <c r="G356">
        <v>3845</v>
      </c>
      <c r="H356">
        <v>3845</v>
      </c>
      <c r="I356">
        <v>3418</v>
      </c>
      <c r="J356">
        <v>2991</v>
      </c>
      <c r="K356">
        <v>3845</v>
      </c>
      <c r="L356">
        <v>3845</v>
      </c>
      <c r="M356">
        <v>4700</v>
      </c>
      <c r="N356">
        <v>6409</v>
      </c>
      <c r="O356">
        <v>3594</v>
      </c>
      <c r="P356">
        <v>2919</v>
      </c>
      <c r="Q356">
        <v>6706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719</v>
      </c>
      <c r="B357" t="s">
        <v>363</v>
      </c>
      <c r="C357">
        <v>5812</v>
      </c>
      <c r="D357">
        <v>5812</v>
      </c>
      <c r="E357">
        <v>4530</v>
      </c>
      <c r="F357">
        <v>4103</v>
      </c>
      <c r="G357">
        <v>3676</v>
      </c>
      <c r="H357">
        <v>3685</v>
      </c>
      <c r="I357">
        <v>4103</v>
      </c>
      <c r="J357">
        <v>4530</v>
      </c>
      <c r="K357">
        <v>3676</v>
      </c>
      <c r="L357">
        <v>3685</v>
      </c>
      <c r="M357">
        <v>2830</v>
      </c>
      <c r="N357">
        <v>1121</v>
      </c>
      <c r="O357">
        <v>-773</v>
      </c>
      <c r="P357">
        <v>1290</v>
      </c>
      <c r="Q357">
        <v>-3878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720</v>
      </c>
      <c r="B358" t="s">
        <v>366</v>
      </c>
      <c r="C358">
        <v>165051</v>
      </c>
      <c r="D358">
        <v>162898</v>
      </c>
      <c r="E358">
        <v>172073</v>
      </c>
      <c r="F358">
        <v>205181</v>
      </c>
      <c r="G358">
        <v>214440</v>
      </c>
      <c r="H358">
        <v>211817</v>
      </c>
      <c r="I358">
        <v>220740</v>
      </c>
      <c r="J358">
        <v>276186</v>
      </c>
      <c r="K358">
        <v>240403</v>
      </c>
      <c r="L358">
        <v>235125</v>
      </c>
      <c r="M358">
        <v>238244</v>
      </c>
      <c r="N358">
        <v>242454</v>
      </c>
      <c r="O358">
        <v>134550</v>
      </c>
      <c r="P358">
        <v>159320</v>
      </c>
      <c r="Q358">
        <v>157351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721</v>
      </c>
      <c r="B359" t="s">
        <v>158</v>
      </c>
      <c r="C359">
        <v>2029</v>
      </c>
      <c r="D359">
        <v>2029</v>
      </c>
      <c r="E359">
        <v>2029</v>
      </c>
      <c r="F359">
        <v>2029</v>
      </c>
      <c r="G359">
        <v>2029</v>
      </c>
      <c r="H359">
        <v>2031</v>
      </c>
      <c r="I359">
        <v>2029</v>
      </c>
      <c r="J359">
        <v>2029</v>
      </c>
      <c r="K359">
        <v>2029</v>
      </c>
      <c r="L359">
        <v>2031</v>
      </c>
      <c r="M359">
        <v>2031</v>
      </c>
      <c r="N359">
        <v>2031</v>
      </c>
      <c r="O359">
        <v>573</v>
      </c>
      <c r="P359">
        <v>1374</v>
      </c>
      <c r="Q359">
        <v>4763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722</v>
      </c>
      <c r="B360" t="s">
        <v>153</v>
      </c>
      <c r="C360">
        <v>529</v>
      </c>
      <c r="D360">
        <v>529</v>
      </c>
      <c r="E360">
        <v>529</v>
      </c>
      <c r="F360">
        <v>529</v>
      </c>
      <c r="G360">
        <v>529</v>
      </c>
      <c r="H360">
        <v>530</v>
      </c>
      <c r="I360">
        <v>529</v>
      </c>
      <c r="J360">
        <v>529</v>
      </c>
      <c r="K360">
        <v>529</v>
      </c>
      <c r="L360">
        <v>530</v>
      </c>
      <c r="M360">
        <v>530</v>
      </c>
      <c r="N360">
        <v>530</v>
      </c>
      <c r="O360">
        <v>420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723</v>
      </c>
      <c r="B361" t="s">
        <v>154</v>
      </c>
      <c r="C361">
        <v>3088</v>
      </c>
      <c r="D361">
        <v>3088</v>
      </c>
      <c r="E361">
        <v>3088</v>
      </c>
      <c r="F361">
        <v>3088</v>
      </c>
      <c r="G361">
        <v>3088</v>
      </c>
      <c r="H361">
        <v>3091</v>
      </c>
      <c r="I361">
        <v>3088</v>
      </c>
      <c r="J361">
        <v>3088</v>
      </c>
      <c r="K361">
        <v>3088</v>
      </c>
      <c r="L361">
        <v>3091</v>
      </c>
      <c r="M361">
        <v>3091</v>
      </c>
      <c r="N361">
        <v>3091</v>
      </c>
      <c r="O361">
        <v>0</v>
      </c>
      <c r="P361">
        <v>566</v>
      </c>
      <c r="Q361">
        <v>507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724</v>
      </c>
      <c r="B362" t="s">
        <v>157</v>
      </c>
      <c r="C362">
        <v>706</v>
      </c>
      <c r="D362">
        <v>706</v>
      </c>
      <c r="E362">
        <v>706</v>
      </c>
      <c r="F362">
        <v>706</v>
      </c>
      <c r="G362">
        <v>706</v>
      </c>
      <c r="H362">
        <v>707</v>
      </c>
      <c r="I362">
        <v>706</v>
      </c>
      <c r="J362">
        <v>706</v>
      </c>
      <c r="K362">
        <v>706</v>
      </c>
      <c r="L362">
        <v>707</v>
      </c>
      <c r="M362">
        <v>707</v>
      </c>
      <c r="N362">
        <v>707</v>
      </c>
      <c r="O362">
        <v>242</v>
      </c>
      <c r="P362">
        <v>127</v>
      </c>
      <c r="Q362">
        <v>163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725</v>
      </c>
      <c r="B363" t="s">
        <v>156</v>
      </c>
      <c r="C363">
        <v>1323</v>
      </c>
      <c r="D363">
        <v>1323</v>
      </c>
      <c r="E363">
        <v>1323</v>
      </c>
      <c r="F363">
        <v>1323</v>
      </c>
      <c r="G363">
        <v>1323</v>
      </c>
      <c r="H363">
        <v>1325</v>
      </c>
      <c r="I363">
        <v>1323</v>
      </c>
      <c r="J363">
        <v>1323</v>
      </c>
      <c r="K363">
        <v>1323</v>
      </c>
      <c r="L363">
        <v>1325</v>
      </c>
      <c r="M363">
        <v>1325</v>
      </c>
      <c r="N363">
        <v>1325</v>
      </c>
      <c r="O363">
        <v>360</v>
      </c>
      <c r="P363">
        <v>1440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726</v>
      </c>
      <c r="B364" t="s">
        <v>155</v>
      </c>
      <c r="C364">
        <v>1147</v>
      </c>
      <c r="D364">
        <v>1147</v>
      </c>
      <c r="E364">
        <v>1147</v>
      </c>
      <c r="F364">
        <v>1147</v>
      </c>
      <c r="G364">
        <v>1147</v>
      </c>
      <c r="H364">
        <v>1148</v>
      </c>
      <c r="I364">
        <v>1147</v>
      </c>
      <c r="J364">
        <v>1147</v>
      </c>
      <c r="K364">
        <v>1147</v>
      </c>
      <c r="L364">
        <v>1148</v>
      </c>
      <c r="M364">
        <v>1148</v>
      </c>
      <c r="N364">
        <v>1148</v>
      </c>
      <c r="O364">
        <v>1226</v>
      </c>
      <c r="P364">
        <v>703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727</v>
      </c>
      <c r="B365" t="s">
        <v>159</v>
      </c>
      <c r="C365">
        <v>406</v>
      </c>
      <c r="D365">
        <v>406</v>
      </c>
      <c r="E365">
        <v>710</v>
      </c>
      <c r="F365">
        <v>812</v>
      </c>
      <c r="G365">
        <v>913</v>
      </c>
      <c r="H365">
        <v>913</v>
      </c>
      <c r="I365">
        <v>812</v>
      </c>
      <c r="J365">
        <v>710</v>
      </c>
      <c r="K365">
        <v>913</v>
      </c>
      <c r="L365">
        <v>913</v>
      </c>
      <c r="M365">
        <v>1116</v>
      </c>
      <c r="N365">
        <v>1522</v>
      </c>
      <c r="O365">
        <v>2709</v>
      </c>
      <c r="P365">
        <v>480</v>
      </c>
      <c r="Q365">
        <v>1183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728</v>
      </c>
      <c r="B366" t="s">
        <v>160</v>
      </c>
      <c r="C366">
        <v>97</v>
      </c>
      <c r="D366">
        <v>97</v>
      </c>
      <c r="E366">
        <v>170</v>
      </c>
      <c r="F366">
        <v>195</v>
      </c>
      <c r="G366">
        <v>219</v>
      </c>
      <c r="H366">
        <v>219</v>
      </c>
      <c r="I366">
        <v>195</v>
      </c>
      <c r="J366">
        <v>170</v>
      </c>
      <c r="K366">
        <v>219</v>
      </c>
      <c r="L366">
        <v>219</v>
      </c>
      <c r="M366">
        <v>268</v>
      </c>
      <c r="N366">
        <v>365</v>
      </c>
      <c r="O366">
        <v>0</v>
      </c>
      <c r="P366">
        <v>0</v>
      </c>
      <c r="Q366">
        <v>362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729</v>
      </c>
      <c r="B367" t="s">
        <v>161</v>
      </c>
      <c r="C367">
        <v>568</v>
      </c>
      <c r="D367">
        <v>568</v>
      </c>
      <c r="E367">
        <v>994</v>
      </c>
      <c r="F367">
        <v>1137</v>
      </c>
      <c r="G367">
        <v>1279</v>
      </c>
      <c r="H367">
        <v>1279</v>
      </c>
      <c r="I367">
        <v>1137</v>
      </c>
      <c r="J367">
        <v>994</v>
      </c>
      <c r="K367">
        <v>1279</v>
      </c>
      <c r="L367">
        <v>1279</v>
      </c>
      <c r="M367">
        <v>1563</v>
      </c>
      <c r="N367">
        <v>2131</v>
      </c>
      <c r="O367">
        <v>884</v>
      </c>
      <c r="P367">
        <v>1154</v>
      </c>
      <c r="Q367">
        <v>2713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730</v>
      </c>
      <c r="B368" t="s">
        <v>164</v>
      </c>
      <c r="C368">
        <v>114</v>
      </c>
      <c r="D368">
        <v>114</v>
      </c>
      <c r="E368">
        <v>199</v>
      </c>
      <c r="F368">
        <v>227</v>
      </c>
      <c r="G368">
        <v>256</v>
      </c>
      <c r="H368">
        <v>256</v>
      </c>
      <c r="I368">
        <v>227</v>
      </c>
      <c r="J368">
        <v>199</v>
      </c>
      <c r="K368">
        <v>256</v>
      </c>
      <c r="L368">
        <v>256</v>
      </c>
      <c r="M368">
        <v>313</v>
      </c>
      <c r="N368">
        <v>426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731</v>
      </c>
      <c r="B369" t="s">
        <v>163</v>
      </c>
      <c r="C369">
        <v>244</v>
      </c>
      <c r="D369">
        <v>244</v>
      </c>
      <c r="E369">
        <v>426</v>
      </c>
      <c r="F369">
        <v>487</v>
      </c>
      <c r="G369">
        <v>548</v>
      </c>
      <c r="H369">
        <v>548</v>
      </c>
      <c r="I369">
        <v>487</v>
      </c>
      <c r="J369">
        <v>426</v>
      </c>
      <c r="K369">
        <v>548</v>
      </c>
      <c r="L369">
        <v>548</v>
      </c>
      <c r="M369">
        <v>670</v>
      </c>
      <c r="N369">
        <v>913</v>
      </c>
      <c r="O369">
        <v>0</v>
      </c>
      <c r="P369">
        <v>1158</v>
      </c>
      <c r="Q369">
        <v>1107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732</v>
      </c>
      <c r="B370" t="s">
        <v>162</v>
      </c>
      <c r="C370">
        <v>195</v>
      </c>
      <c r="D370">
        <v>195</v>
      </c>
      <c r="E370">
        <v>341</v>
      </c>
      <c r="F370">
        <v>390</v>
      </c>
      <c r="G370">
        <v>438</v>
      </c>
      <c r="H370">
        <v>438</v>
      </c>
      <c r="I370">
        <v>390</v>
      </c>
      <c r="J370">
        <v>341</v>
      </c>
      <c r="K370">
        <v>438</v>
      </c>
      <c r="L370">
        <v>438</v>
      </c>
      <c r="M370">
        <v>536</v>
      </c>
      <c r="N370">
        <v>731</v>
      </c>
      <c r="O370">
        <v>0</v>
      </c>
      <c r="P370">
        <v>127</v>
      </c>
      <c r="Q370">
        <v>1341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733</v>
      </c>
      <c r="B371" t="s">
        <v>377</v>
      </c>
      <c r="C371">
        <v>1623</v>
      </c>
      <c r="D371">
        <v>1623</v>
      </c>
      <c r="E371">
        <v>1319</v>
      </c>
      <c r="F371">
        <v>1217</v>
      </c>
      <c r="G371">
        <v>1116</v>
      </c>
      <c r="H371">
        <v>1118</v>
      </c>
      <c r="I371">
        <v>1217</v>
      </c>
      <c r="J371">
        <v>1319</v>
      </c>
      <c r="K371">
        <v>1116</v>
      </c>
      <c r="L371">
        <v>1118</v>
      </c>
      <c r="M371">
        <v>915</v>
      </c>
      <c r="N371">
        <v>509</v>
      </c>
      <c r="O371">
        <v>-2136</v>
      </c>
      <c r="P371">
        <v>894</v>
      </c>
      <c r="Q371">
        <v>3580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734</v>
      </c>
      <c r="B372" t="s">
        <v>375</v>
      </c>
      <c r="C372">
        <v>1079</v>
      </c>
      <c r="D372">
        <v>1079</v>
      </c>
      <c r="E372">
        <v>897</v>
      </c>
      <c r="F372">
        <v>836</v>
      </c>
      <c r="G372">
        <v>775</v>
      </c>
      <c r="H372">
        <v>777</v>
      </c>
      <c r="I372">
        <v>836</v>
      </c>
      <c r="J372">
        <v>897</v>
      </c>
      <c r="K372">
        <v>775</v>
      </c>
      <c r="L372">
        <v>777</v>
      </c>
      <c r="M372">
        <v>655</v>
      </c>
      <c r="N372">
        <v>412</v>
      </c>
      <c r="O372">
        <v>360</v>
      </c>
      <c r="P372">
        <v>282</v>
      </c>
      <c r="Q372">
        <v>-1107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736</v>
      </c>
      <c r="B373" t="s">
        <v>372</v>
      </c>
      <c r="C373">
        <v>432</v>
      </c>
      <c r="D373">
        <v>432</v>
      </c>
      <c r="E373">
        <v>359</v>
      </c>
      <c r="F373">
        <v>334</v>
      </c>
      <c r="G373">
        <v>310</v>
      </c>
      <c r="H373">
        <v>311</v>
      </c>
      <c r="I373">
        <v>334</v>
      </c>
      <c r="J373">
        <v>359</v>
      </c>
      <c r="K373">
        <v>310</v>
      </c>
      <c r="L373">
        <v>311</v>
      </c>
      <c r="M373">
        <v>262</v>
      </c>
      <c r="N373">
        <v>165</v>
      </c>
      <c r="O373">
        <v>420</v>
      </c>
      <c r="P373">
        <v>0</v>
      </c>
      <c r="Q373">
        <v>-362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737</v>
      </c>
      <c r="B374" t="s">
        <v>373</v>
      </c>
      <c r="C374">
        <v>2520</v>
      </c>
      <c r="D374">
        <v>2520</v>
      </c>
      <c r="E374">
        <v>2094</v>
      </c>
      <c r="F374">
        <v>1951</v>
      </c>
      <c r="G374">
        <v>1809</v>
      </c>
      <c r="H374">
        <v>1812</v>
      </c>
      <c r="I374">
        <v>1951</v>
      </c>
      <c r="J374">
        <v>2094</v>
      </c>
      <c r="K374">
        <v>1809</v>
      </c>
      <c r="L374">
        <v>1812</v>
      </c>
      <c r="M374">
        <v>1528</v>
      </c>
      <c r="N374">
        <v>960</v>
      </c>
      <c r="O374">
        <v>-884</v>
      </c>
      <c r="P374">
        <v>-588</v>
      </c>
      <c r="Q374">
        <v>-2206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738</v>
      </c>
      <c r="B375" t="s">
        <v>376</v>
      </c>
      <c r="C375">
        <v>592</v>
      </c>
      <c r="D375">
        <v>592</v>
      </c>
      <c r="E375">
        <v>507</v>
      </c>
      <c r="F375">
        <v>479</v>
      </c>
      <c r="G375">
        <v>450</v>
      </c>
      <c r="H375">
        <v>451</v>
      </c>
      <c r="I375">
        <v>479</v>
      </c>
      <c r="J375">
        <v>507</v>
      </c>
      <c r="K375">
        <v>450</v>
      </c>
      <c r="L375">
        <v>451</v>
      </c>
      <c r="M375">
        <v>394</v>
      </c>
      <c r="N375">
        <v>281</v>
      </c>
      <c r="O375">
        <v>242</v>
      </c>
      <c r="P375">
        <v>127</v>
      </c>
      <c r="Q375">
        <v>163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739</v>
      </c>
      <c r="B376" t="s">
        <v>374</v>
      </c>
      <c r="C376">
        <v>952</v>
      </c>
      <c r="D376">
        <v>952</v>
      </c>
      <c r="E376">
        <v>806</v>
      </c>
      <c r="F376">
        <v>757</v>
      </c>
      <c r="G376">
        <v>709</v>
      </c>
      <c r="H376">
        <v>710</v>
      </c>
      <c r="I376">
        <v>757</v>
      </c>
      <c r="J376">
        <v>806</v>
      </c>
      <c r="K376">
        <v>709</v>
      </c>
      <c r="L376">
        <v>710</v>
      </c>
      <c r="M376">
        <v>612</v>
      </c>
      <c r="N376">
        <v>417</v>
      </c>
      <c r="O376">
        <v>1226</v>
      </c>
      <c r="P376">
        <v>576</v>
      </c>
      <c r="Q376">
        <v>-1341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743</v>
      </c>
      <c r="B377" t="s">
        <v>371</v>
      </c>
      <c r="C377">
        <v>58376</v>
      </c>
      <c r="D377">
        <v>57730</v>
      </c>
      <c r="E377">
        <v>59792</v>
      </c>
      <c r="F377">
        <v>67085</v>
      </c>
      <c r="G377">
        <v>72171</v>
      </c>
      <c r="H377">
        <v>70852</v>
      </c>
      <c r="I377">
        <v>72747</v>
      </c>
      <c r="J377">
        <v>128390</v>
      </c>
      <c r="K377">
        <v>79471</v>
      </c>
      <c r="L377">
        <v>77340</v>
      </c>
      <c r="M377">
        <v>77432</v>
      </c>
      <c r="N377">
        <v>80526</v>
      </c>
      <c r="O377">
        <v>51937</v>
      </c>
      <c r="P377">
        <v>55669</v>
      </c>
      <c r="Q377">
        <v>57518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744</v>
      </c>
      <c r="B378" t="s">
        <v>378</v>
      </c>
      <c r="C378">
        <v>5148</v>
      </c>
      <c r="D378">
        <v>5111</v>
      </c>
      <c r="E378">
        <v>5577</v>
      </c>
      <c r="F378">
        <v>15647</v>
      </c>
      <c r="G378">
        <v>7559</v>
      </c>
      <c r="H378">
        <v>7440</v>
      </c>
      <c r="I378">
        <v>7817</v>
      </c>
      <c r="J378">
        <v>7891</v>
      </c>
      <c r="K378">
        <v>8682</v>
      </c>
      <c r="L378">
        <v>8596</v>
      </c>
      <c r="M378">
        <v>8630</v>
      </c>
      <c r="N378">
        <v>8800</v>
      </c>
      <c r="O378">
        <v>4383</v>
      </c>
      <c r="P378">
        <v>3086</v>
      </c>
      <c r="Q378">
        <v>4882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745</v>
      </c>
      <c r="B379" t="s">
        <v>379</v>
      </c>
      <c r="C379">
        <v>54825</v>
      </c>
      <c r="D379">
        <v>54809</v>
      </c>
      <c r="E379">
        <v>57504</v>
      </c>
      <c r="F379">
        <v>67047</v>
      </c>
      <c r="G379">
        <v>73933</v>
      </c>
      <c r="H379">
        <v>73477</v>
      </c>
      <c r="I379">
        <v>76516</v>
      </c>
      <c r="J379">
        <v>77004</v>
      </c>
      <c r="K379">
        <v>82976</v>
      </c>
      <c r="L379">
        <v>81404</v>
      </c>
      <c r="M379">
        <v>80726</v>
      </c>
      <c r="N379">
        <v>84365</v>
      </c>
      <c r="O379">
        <v>35723</v>
      </c>
      <c r="P379">
        <v>55943</v>
      </c>
      <c r="Q379">
        <v>49352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746</v>
      </c>
      <c r="B380" t="s">
        <v>382</v>
      </c>
      <c r="C380">
        <v>12552</v>
      </c>
      <c r="D380">
        <v>12762</v>
      </c>
      <c r="E380">
        <v>13394</v>
      </c>
      <c r="F380">
        <v>14758</v>
      </c>
      <c r="G380">
        <v>15933</v>
      </c>
      <c r="H380">
        <v>15872</v>
      </c>
      <c r="I380">
        <v>16407</v>
      </c>
      <c r="J380">
        <v>16547</v>
      </c>
      <c r="K380">
        <v>17562</v>
      </c>
      <c r="L380">
        <v>17642</v>
      </c>
      <c r="M380">
        <v>17686</v>
      </c>
      <c r="N380">
        <v>17952</v>
      </c>
      <c r="O380">
        <v>11976</v>
      </c>
      <c r="P380">
        <v>13480</v>
      </c>
      <c r="Q380">
        <v>12477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747</v>
      </c>
      <c r="B381" t="s">
        <v>381</v>
      </c>
      <c r="C381">
        <v>11071</v>
      </c>
      <c r="D381">
        <v>10058</v>
      </c>
      <c r="E381">
        <v>12216</v>
      </c>
      <c r="F381">
        <v>14787</v>
      </c>
      <c r="G381">
        <v>16909</v>
      </c>
      <c r="H381">
        <v>16203</v>
      </c>
      <c r="I381">
        <v>18376</v>
      </c>
      <c r="J381">
        <v>17708</v>
      </c>
      <c r="K381">
        <v>20774</v>
      </c>
      <c r="L381">
        <v>19172</v>
      </c>
      <c r="M381">
        <v>22872</v>
      </c>
      <c r="N381">
        <v>19583</v>
      </c>
      <c r="O381">
        <v>7766</v>
      </c>
      <c r="P381">
        <v>10107</v>
      </c>
      <c r="Q381">
        <v>9773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748</v>
      </c>
      <c r="B382" t="s">
        <v>380</v>
      </c>
      <c r="C382">
        <v>23079</v>
      </c>
      <c r="D382">
        <v>22428</v>
      </c>
      <c r="E382">
        <v>23590</v>
      </c>
      <c r="F382">
        <v>25857</v>
      </c>
      <c r="G382">
        <v>27935</v>
      </c>
      <c r="H382">
        <v>27973</v>
      </c>
      <c r="I382">
        <v>28877</v>
      </c>
      <c r="J382">
        <v>28646</v>
      </c>
      <c r="K382">
        <v>30938</v>
      </c>
      <c r="L382">
        <v>30971</v>
      </c>
      <c r="M382">
        <v>30898</v>
      </c>
      <c r="N382">
        <v>31228</v>
      </c>
      <c r="O382">
        <v>20606</v>
      </c>
      <c r="P382">
        <v>21035</v>
      </c>
      <c r="Q382">
        <v>23348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751</v>
      </c>
      <c r="B383" t="s">
        <v>407</v>
      </c>
      <c r="C383">
        <v>5846</v>
      </c>
      <c r="D383">
        <v>7533</v>
      </c>
      <c r="E383">
        <v>5275</v>
      </c>
      <c r="F383">
        <v>-1071</v>
      </c>
      <c r="G383">
        <v>-2975</v>
      </c>
      <c r="H383">
        <v>-6329</v>
      </c>
      <c r="I383">
        <v>-8436</v>
      </c>
      <c r="J383">
        <v>-5400</v>
      </c>
      <c r="K383">
        <v>-4663</v>
      </c>
      <c r="L383">
        <v>-20398</v>
      </c>
      <c r="M383">
        <v>-20198</v>
      </c>
      <c r="N383">
        <v>-5786</v>
      </c>
      <c r="O383">
        <v>-2192</v>
      </c>
      <c r="P383">
        <v>-3621</v>
      </c>
      <c r="Q383">
        <v>-8208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752</v>
      </c>
      <c r="B384" t="s">
        <v>408</v>
      </c>
      <c r="C384">
        <v>2978</v>
      </c>
      <c r="D384">
        <v>3107</v>
      </c>
      <c r="E384">
        <v>2571</v>
      </c>
      <c r="F384">
        <v>2134</v>
      </c>
      <c r="G384">
        <v>1697</v>
      </c>
      <c r="H384">
        <v>1445</v>
      </c>
      <c r="I384">
        <v>1231</v>
      </c>
      <c r="J384">
        <v>1797</v>
      </c>
      <c r="K384">
        <v>1568</v>
      </c>
      <c r="L384">
        <v>284</v>
      </c>
      <c r="M384">
        <v>185</v>
      </c>
      <c r="N384">
        <v>760</v>
      </c>
      <c r="O384">
        <v>-568</v>
      </c>
      <c r="P384">
        <v>-192</v>
      </c>
      <c r="Q384">
        <v>3994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753</v>
      </c>
      <c r="B385" t="s">
        <v>409</v>
      </c>
      <c r="C385">
        <v>755</v>
      </c>
      <c r="D385">
        <v>798</v>
      </c>
      <c r="E385">
        <v>670</v>
      </c>
      <c r="F385">
        <v>539</v>
      </c>
      <c r="G385">
        <v>411</v>
      </c>
      <c r="H385">
        <v>327</v>
      </c>
      <c r="I385">
        <v>238</v>
      </c>
      <c r="J385">
        <v>412</v>
      </c>
      <c r="K385">
        <v>368</v>
      </c>
      <c r="L385">
        <v>-60</v>
      </c>
      <c r="M385">
        <v>-59</v>
      </c>
      <c r="N385">
        <v>198</v>
      </c>
      <c r="O385">
        <v>-8</v>
      </c>
      <c r="P385">
        <v>-152</v>
      </c>
      <c r="Q385">
        <v>-1150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754</v>
      </c>
      <c r="B386" t="s">
        <v>410</v>
      </c>
      <c r="C386">
        <v>4717</v>
      </c>
      <c r="D386">
        <v>4889</v>
      </c>
      <c r="E386">
        <v>4138</v>
      </c>
      <c r="F386">
        <v>3543</v>
      </c>
      <c r="G386">
        <v>2949</v>
      </c>
      <c r="H386">
        <v>2613</v>
      </c>
      <c r="I386">
        <v>2339</v>
      </c>
      <c r="J386">
        <v>3106</v>
      </c>
      <c r="K386">
        <v>2777</v>
      </c>
      <c r="L386">
        <v>1065</v>
      </c>
      <c r="M386">
        <v>908</v>
      </c>
      <c r="N386">
        <v>1628</v>
      </c>
      <c r="O386">
        <v>817</v>
      </c>
      <c r="P386">
        <v>-2126</v>
      </c>
      <c r="Q386">
        <v>-2462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755</v>
      </c>
      <c r="B387" t="s">
        <v>411</v>
      </c>
      <c r="C387">
        <v>1091</v>
      </c>
      <c r="D387">
        <v>1134</v>
      </c>
      <c r="E387">
        <v>983</v>
      </c>
      <c r="F387">
        <v>848</v>
      </c>
      <c r="G387">
        <v>711</v>
      </c>
      <c r="H387">
        <v>629</v>
      </c>
      <c r="I387">
        <v>547</v>
      </c>
      <c r="J387">
        <v>725</v>
      </c>
      <c r="K387">
        <v>668</v>
      </c>
      <c r="L387">
        <v>242</v>
      </c>
      <c r="M387">
        <v>227</v>
      </c>
      <c r="N387">
        <v>458</v>
      </c>
      <c r="O387">
        <v>234</v>
      </c>
      <c r="P387">
        <v>1705</v>
      </c>
      <c r="Q387">
        <v>392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756</v>
      </c>
      <c r="B388" t="s">
        <v>412</v>
      </c>
      <c r="C388">
        <v>1972</v>
      </c>
      <c r="D388">
        <v>2058</v>
      </c>
      <c r="E388">
        <v>1737</v>
      </c>
      <c r="F388">
        <v>1458</v>
      </c>
      <c r="G388">
        <v>1178</v>
      </c>
      <c r="H388">
        <v>1008</v>
      </c>
      <c r="I388">
        <v>856</v>
      </c>
      <c r="J388">
        <v>1221</v>
      </c>
      <c r="K388">
        <v>1092</v>
      </c>
      <c r="L388">
        <v>234</v>
      </c>
      <c r="M388">
        <v>191</v>
      </c>
      <c r="N388">
        <v>623</v>
      </c>
      <c r="O388">
        <v>1289</v>
      </c>
      <c r="P388">
        <v>631</v>
      </c>
      <c r="Q388">
        <v>-1722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757</v>
      </c>
      <c r="B389" t="s">
        <v>413</v>
      </c>
      <c r="C389">
        <v>-2482</v>
      </c>
      <c r="D389">
        <v>-1352</v>
      </c>
      <c r="E389">
        <v>-1608</v>
      </c>
      <c r="F389">
        <v>-6063</v>
      </c>
      <c r="G389">
        <v>-6298</v>
      </c>
      <c r="H389">
        <v>-8554</v>
      </c>
      <c r="I389">
        <v>-9749</v>
      </c>
      <c r="J389">
        <v>-8911</v>
      </c>
      <c r="K389">
        <v>-7427</v>
      </c>
      <c r="L389">
        <v>-17664</v>
      </c>
      <c r="M389">
        <v>-17161</v>
      </c>
      <c r="N389">
        <v>-5682</v>
      </c>
      <c r="O389">
        <v>-3952</v>
      </c>
      <c r="P389">
        <v>-3488</v>
      </c>
      <c r="Q389">
        <v>-4656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758</v>
      </c>
      <c r="B390" t="s">
        <v>414</v>
      </c>
      <c r="C390">
        <v>52</v>
      </c>
      <c r="D390">
        <v>43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52</v>
      </c>
      <c r="P390">
        <v>43</v>
      </c>
      <c r="Q390">
        <v>73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759</v>
      </c>
      <c r="B391" t="s">
        <v>415</v>
      </c>
      <c r="C391">
        <v>44</v>
      </c>
      <c r="D391">
        <v>25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44</v>
      </c>
      <c r="P391">
        <v>25</v>
      </c>
      <c r="Q391">
        <v>40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760</v>
      </c>
      <c r="B392" t="s">
        <v>416</v>
      </c>
      <c r="C392">
        <v>50</v>
      </c>
      <c r="D392">
        <v>59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50</v>
      </c>
      <c r="P392">
        <v>59</v>
      </c>
      <c r="Q392">
        <v>78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761</v>
      </c>
      <c r="B393" t="s">
        <v>417</v>
      </c>
      <c r="C393">
        <v>51</v>
      </c>
      <c r="D393">
        <v>45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51</v>
      </c>
      <c r="P393">
        <v>45</v>
      </c>
      <c r="Q393">
        <v>67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762</v>
      </c>
      <c r="B394" t="s">
        <v>418</v>
      </c>
      <c r="C394">
        <v>41</v>
      </c>
      <c r="D394">
        <v>37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41</v>
      </c>
      <c r="P394">
        <v>37</v>
      </c>
      <c r="Q394">
        <v>53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763</v>
      </c>
      <c r="B395" t="s">
        <v>419</v>
      </c>
      <c r="C395">
        <v>88</v>
      </c>
      <c r="D395">
        <v>111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88</v>
      </c>
      <c r="P395">
        <v>111</v>
      </c>
      <c r="Q395">
        <v>118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764</v>
      </c>
      <c r="B396" t="s">
        <v>420</v>
      </c>
      <c r="C396">
        <v>55</v>
      </c>
      <c r="D396">
        <v>57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55</v>
      </c>
      <c r="P396">
        <v>57</v>
      </c>
      <c r="Q396">
        <v>78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766</v>
      </c>
      <c r="B397" t="s">
        <v>421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767</v>
      </c>
      <c r="B398" t="s">
        <v>646</v>
      </c>
      <c r="C398">
        <v>7</v>
      </c>
      <c r="D398">
        <v>7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6</v>
      </c>
      <c r="P398">
        <v>7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767</v>
      </c>
      <c r="B399" t="s">
        <v>646</v>
      </c>
      <c r="C399">
        <v>7</v>
      </c>
      <c r="D399">
        <v>7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</v>
      </c>
      <c r="P399">
        <v>7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768</v>
      </c>
      <c r="B400" t="s">
        <v>422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769</v>
      </c>
      <c r="B401" t="s">
        <v>423</v>
      </c>
      <c r="C401">
        <v>2363</v>
      </c>
      <c r="D401">
        <v>2161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2343</v>
      </c>
      <c r="P401">
        <v>1890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769</v>
      </c>
      <c r="B402" t="s">
        <v>423</v>
      </c>
      <c r="C402">
        <v>2363</v>
      </c>
      <c r="D402">
        <v>2161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2343</v>
      </c>
      <c r="P402">
        <v>1890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770</v>
      </c>
      <c r="B403" t="s">
        <v>424</v>
      </c>
      <c r="C403">
        <v>144498</v>
      </c>
      <c r="D403">
        <v>226773</v>
      </c>
      <c r="E403">
        <v>206203</v>
      </c>
      <c r="F403">
        <v>144498</v>
      </c>
      <c r="G403">
        <v>206203</v>
      </c>
      <c r="H403">
        <v>144499</v>
      </c>
      <c r="I403">
        <v>165065</v>
      </c>
      <c r="J403">
        <v>165065</v>
      </c>
      <c r="K403">
        <v>206203</v>
      </c>
      <c r="L403">
        <v>165066</v>
      </c>
      <c r="M403">
        <v>144499</v>
      </c>
      <c r="N403">
        <v>144499</v>
      </c>
      <c r="O403">
        <v>109632</v>
      </c>
      <c r="P403">
        <v>103828</v>
      </c>
      <c r="Q403">
        <v>41431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772</v>
      </c>
      <c r="B404" t="s">
        <v>426</v>
      </c>
      <c r="C404">
        <v>335</v>
      </c>
      <c r="D404">
        <v>287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448</v>
      </c>
      <c r="P404">
        <v>280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772</v>
      </c>
      <c r="B405" t="s">
        <v>426</v>
      </c>
      <c r="C405">
        <v>335</v>
      </c>
      <c r="D405">
        <v>287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448</v>
      </c>
      <c r="P405">
        <v>280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776</v>
      </c>
      <c r="B406" t="s">
        <v>428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3350</v>
      </c>
      <c r="P406">
        <v>4305</v>
      </c>
      <c r="Q406">
        <v>4206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777</v>
      </c>
      <c r="B407" t="s">
        <v>429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3875</v>
      </c>
      <c r="P407">
        <v>4112</v>
      </c>
      <c r="Q407">
        <v>7615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779</v>
      </c>
      <c r="B408" t="s">
        <v>431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780</v>
      </c>
      <c r="B409" t="s">
        <v>432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781</v>
      </c>
      <c r="B410" t="s">
        <v>433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782</v>
      </c>
      <c r="B411" t="s">
        <v>434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783</v>
      </c>
      <c r="B412" t="s">
        <v>435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2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784</v>
      </c>
      <c r="B413" t="s">
        <v>436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785</v>
      </c>
      <c r="B414" t="s">
        <v>437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7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786</v>
      </c>
      <c r="B415" t="s">
        <v>438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787</v>
      </c>
      <c r="B416" t="s">
        <v>439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7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788</v>
      </c>
      <c r="B417" t="s">
        <v>440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789</v>
      </c>
      <c r="B418" t="s">
        <v>441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790</v>
      </c>
      <c r="B419" t="s">
        <v>442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791</v>
      </c>
      <c r="B420" t="s">
        <v>443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792</v>
      </c>
      <c r="B421" t="s">
        <v>444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793</v>
      </c>
      <c r="B422" t="s">
        <v>445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794</v>
      </c>
      <c r="B423" t="s">
        <v>446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795</v>
      </c>
      <c r="B424" t="s">
        <v>447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796</v>
      </c>
      <c r="B425" t="s">
        <v>448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797</v>
      </c>
      <c r="B426" t="s">
        <v>449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7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798</v>
      </c>
      <c r="B427" t="s">
        <v>450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799</v>
      </c>
      <c r="B428" t="s">
        <v>451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800</v>
      </c>
      <c r="B429" t="s">
        <v>452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801</v>
      </c>
      <c r="B430" t="s">
        <v>453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802</v>
      </c>
      <c r="B431" t="s">
        <v>454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803</v>
      </c>
      <c r="B432" t="s">
        <v>455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804</v>
      </c>
      <c r="B433" t="s">
        <v>456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805</v>
      </c>
      <c r="B434" t="s">
        <v>457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806</v>
      </c>
      <c r="B435" t="s">
        <v>458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807</v>
      </c>
      <c r="B436" t="s">
        <v>459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808</v>
      </c>
      <c r="B437" t="s">
        <v>460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809</v>
      </c>
      <c r="B438" t="s">
        <v>461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810</v>
      </c>
      <c r="B439" t="s">
        <v>462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811</v>
      </c>
      <c r="B440" t="s">
        <v>463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812</v>
      </c>
      <c r="B441" t="s">
        <v>464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813</v>
      </c>
      <c r="B442" t="s">
        <v>465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814</v>
      </c>
      <c r="B443" t="s">
        <v>466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815</v>
      </c>
      <c r="B444" t="s">
        <v>467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5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816</v>
      </c>
      <c r="B445" t="s">
        <v>468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2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817</v>
      </c>
      <c r="B446" t="s">
        <v>469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4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818</v>
      </c>
      <c r="B447" t="s">
        <v>470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819</v>
      </c>
      <c r="B448" t="s">
        <v>471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820</v>
      </c>
      <c r="B449" t="s">
        <v>472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18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821</v>
      </c>
      <c r="B450" t="s">
        <v>473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822</v>
      </c>
      <c r="B451" t="s">
        <v>474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823</v>
      </c>
      <c r="B452" t="s">
        <v>475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5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824</v>
      </c>
      <c r="B453" t="s">
        <v>476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825</v>
      </c>
      <c r="B454" t="s">
        <v>477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826</v>
      </c>
      <c r="B455" t="s">
        <v>478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18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827</v>
      </c>
      <c r="B456" t="s">
        <v>479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828</v>
      </c>
      <c r="B457" t="s">
        <v>480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829</v>
      </c>
      <c r="B458" t="s">
        <v>481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830</v>
      </c>
      <c r="B459" t="s">
        <v>482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831</v>
      </c>
      <c r="B460" t="s">
        <v>483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832</v>
      </c>
      <c r="B461" t="s">
        <v>484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833</v>
      </c>
      <c r="B462" t="s">
        <v>485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834</v>
      </c>
      <c r="B463" t="s">
        <v>486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835</v>
      </c>
      <c r="B464" t="s">
        <v>487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836</v>
      </c>
      <c r="B465" t="s">
        <v>488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837</v>
      </c>
      <c r="B466" t="s">
        <v>489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838</v>
      </c>
      <c r="B467" t="s">
        <v>490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839</v>
      </c>
      <c r="B468" t="s">
        <v>491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840</v>
      </c>
      <c r="B469" t="s">
        <v>492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841</v>
      </c>
      <c r="B470" t="s">
        <v>493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842</v>
      </c>
      <c r="B471" t="s">
        <v>494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843</v>
      </c>
      <c r="B472" t="s">
        <v>495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844</v>
      </c>
      <c r="B473" t="s">
        <v>496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845</v>
      </c>
      <c r="B474" t="s">
        <v>497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846</v>
      </c>
      <c r="B475" t="s">
        <v>498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847</v>
      </c>
      <c r="B476" t="s">
        <v>499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848</v>
      </c>
      <c r="B477" t="s">
        <v>500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849</v>
      </c>
      <c r="B478" t="s">
        <v>501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850</v>
      </c>
      <c r="B479" t="s">
        <v>502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851</v>
      </c>
      <c r="B480" t="s">
        <v>503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4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852</v>
      </c>
      <c r="B481" t="s">
        <v>504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-2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853</v>
      </c>
      <c r="B482" t="s">
        <v>505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854</v>
      </c>
      <c r="B483" t="s">
        <v>506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855</v>
      </c>
      <c r="B484" t="s">
        <v>507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2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856</v>
      </c>
      <c r="B485" t="s">
        <v>508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-17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857</v>
      </c>
      <c r="B486" t="s">
        <v>509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3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858</v>
      </c>
      <c r="B487" t="s">
        <v>510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-2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859</v>
      </c>
      <c r="B488" t="s">
        <v>511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860</v>
      </c>
      <c r="B489" t="s">
        <v>512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861</v>
      </c>
      <c r="B490" t="s">
        <v>513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862</v>
      </c>
      <c r="B491" t="s">
        <v>514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-17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863</v>
      </c>
      <c r="B492" t="s">
        <v>515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-1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864</v>
      </c>
      <c r="B493" t="s">
        <v>516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865</v>
      </c>
      <c r="B494" t="s">
        <v>517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866</v>
      </c>
      <c r="B495" t="s">
        <v>518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867</v>
      </c>
      <c r="B496" t="s">
        <v>519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868</v>
      </c>
      <c r="B497" t="s">
        <v>520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869</v>
      </c>
      <c r="B498" t="s">
        <v>521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870</v>
      </c>
      <c r="B499" t="s">
        <v>522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871</v>
      </c>
      <c r="B500" t="s">
        <v>523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872</v>
      </c>
      <c r="B501" t="s">
        <v>524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873</v>
      </c>
      <c r="B502" t="s">
        <v>525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874</v>
      </c>
      <c r="B503" t="s">
        <v>526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875</v>
      </c>
      <c r="B504" t="s">
        <v>527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876</v>
      </c>
      <c r="B505" t="s">
        <v>528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877</v>
      </c>
      <c r="B506" t="s">
        <v>529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878</v>
      </c>
      <c r="B507" t="s">
        <v>530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879</v>
      </c>
      <c r="B508" t="s">
        <v>531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880</v>
      </c>
      <c r="B509" t="s">
        <v>532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881</v>
      </c>
      <c r="B510" t="s">
        <v>533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882</v>
      </c>
      <c r="B511" t="s">
        <v>534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883</v>
      </c>
      <c r="B512" t="s">
        <v>535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884</v>
      </c>
      <c r="B513" t="s">
        <v>536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885</v>
      </c>
      <c r="B514" t="s">
        <v>537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886</v>
      </c>
      <c r="B515" t="s">
        <v>538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887</v>
      </c>
      <c r="B516" t="s">
        <v>539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888</v>
      </c>
      <c r="B517" t="s">
        <v>540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889</v>
      </c>
      <c r="B518" t="s">
        <v>541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890</v>
      </c>
      <c r="B519" t="s">
        <v>542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891</v>
      </c>
      <c r="B520" t="s">
        <v>543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892</v>
      </c>
      <c r="B521" t="s">
        <v>544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893</v>
      </c>
      <c r="B522" t="s">
        <v>545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894</v>
      </c>
      <c r="B523" t="s">
        <v>546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895</v>
      </c>
      <c r="B524" t="s">
        <v>547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896</v>
      </c>
      <c r="B525" t="s">
        <v>548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897</v>
      </c>
      <c r="B526" t="s">
        <v>549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898</v>
      </c>
      <c r="B527" t="s">
        <v>550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899</v>
      </c>
      <c r="B528" t="s">
        <v>551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-318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900</v>
      </c>
      <c r="B529" t="s">
        <v>552</v>
      </c>
      <c r="C529">
        <v>4026</v>
      </c>
      <c r="D529">
        <v>4111</v>
      </c>
      <c r="E529">
        <v>4251</v>
      </c>
      <c r="F529">
        <v>4092</v>
      </c>
      <c r="G529">
        <v>3962</v>
      </c>
      <c r="H529">
        <v>4095</v>
      </c>
      <c r="I529">
        <v>4196</v>
      </c>
      <c r="J529">
        <v>4124</v>
      </c>
      <c r="K529">
        <v>4250</v>
      </c>
      <c r="L529">
        <v>3989</v>
      </c>
      <c r="M529">
        <v>3919</v>
      </c>
      <c r="N529">
        <v>4031</v>
      </c>
      <c r="O529">
        <v>3662</v>
      </c>
      <c r="P529">
        <v>3994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901</v>
      </c>
      <c r="B530" t="s">
        <v>553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902</v>
      </c>
      <c r="B531" t="s">
        <v>554</v>
      </c>
      <c r="C531">
        <v>12036</v>
      </c>
      <c r="D531">
        <v>11380</v>
      </c>
      <c r="E531">
        <v>11276</v>
      </c>
      <c r="F531">
        <v>11276</v>
      </c>
      <c r="G531">
        <v>5439</v>
      </c>
      <c r="H531">
        <v>11276</v>
      </c>
      <c r="I531">
        <v>11338</v>
      </c>
      <c r="J531">
        <v>11324</v>
      </c>
      <c r="K531">
        <v>11324</v>
      </c>
      <c r="L531">
        <v>11324</v>
      </c>
      <c r="M531">
        <v>11324</v>
      </c>
      <c r="N531">
        <v>11324</v>
      </c>
      <c r="O531">
        <v>10529</v>
      </c>
      <c r="P531">
        <v>10960</v>
      </c>
      <c r="Q531">
        <v>97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903</v>
      </c>
      <c r="B532" t="s">
        <v>555</v>
      </c>
      <c r="C532">
        <v>3919</v>
      </c>
      <c r="D532">
        <v>3804</v>
      </c>
      <c r="E532">
        <v>3478</v>
      </c>
      <c r="F532">
        <v>3390</v>
      </c>
      <c r="G532">
        <v>3471</v>
      </c>
      <c r="H532">
        <v>3401</v>
      </c>
      <c r="I532">
        <v>3420</v>
      </c>
      <c r="J532">
        <v>3430</v>
      </c>
      <c r="K532">
        <v>3476</v>
      </c>
      <c r="L532">
        <v>3424</v>
      </c>
      <c r="M532">
        <v>3403</v>
      </c>
      <c r="N532">
        <v>3400</v>
      </c>
      <c r="O532">
        <v>3319</v>
      </c>
      <c r="P532">
        <v>2867</v>
      </c>
      <c r="Q532">
        <v>45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904</v>
      </c>
      <c r="B533" t="s">
        <v>556</v>
      </c>
      <c r="C533">
        <v>35995</v>
      </c>
      <c r="D533">
        <v>56564</v>
      </c>
      <c r="E533">
        <v>51421</v>
      </c>
      <c r="F533">
        <v>35995</v>
      </c>
      <c r="G533">
        <v>51421</v>
      </c>
      <c r="H533">
        <v>35995</v>
      </c>
      <c r="I533">
        <v>41137</v>
      </c>
      <c r="J533">
        <v>41137</v>
      </c>
      <c r="K533">
        <v>51421</v>
      </c>
      <c r="L533">
        <v>41137</v>
      </c>
      <c r="M533">
        <v>35995</v>
      </c>
      <c r="N533">
        <v>35995</v>
      </c>
      <c r="O533">
        <v>27724</v>
      </c>
      <c r="P533">
        <v>36161</v>
      </c>
      <c r="Q533">
        <v>15081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905</v>
      </c>
      <c r="B534" t="s">
        <v>557</v>
      </c>
      <c r="C534">
        <v>8639</v>
      </c>
      <c r="D534">
        <v>13575</v>
      </c>
      <c r="E534">
        <v>12341</v>
      </c>
      <c r="F534">
        <v>8639</v>
      </c>
      <c r="G534">
        <v>12341</v>
      </c>
      <c r="H534">
        <v>8639</v>
      </c>
      <c r="I534">
        <v>9873</v>
      </c>
      <c r="J534">
        <v>9873</v>
      </c>
      <c r="K534">
        <v>12341</v>
      </c>
      <c r="L534">
        <v>9873</v>
      </c>
      <c r="M534">
        <v>8639</v>
      </c>
      <c r="N534">
        <v>8639</v>
      </c>
      <c r="O534">
        <v>52287</v>
      </c>
      <c r="P534">
        <v>14630</v>
      </c>
      <c r="Q534">
        <v>4733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906</v>
      </c>
      <c r="B535" t="s">
        <v>558</v>
      </c>
      <c r="C535">
        <v>50392</v>
      </c>
      <c r="D535">
        <v>79188</v>
      </c>
      <c r="E535">
        <v>71990</v>
      </c>
      <c r="F535">
        <v>50392</v>
      </c>
      <c r="G535">
        <v>71990</v>
      </c>
      <c r="H535">
        <v>50392</v>
      </c>
      <c r="I535">
        <v>57591</v>
      </c>
      <c r="J535">
        <v>57591</v>
      </c>
      <c r="K535">
        <v>71990</v>
      </c>
      <c r="L535">
        <v>57591</v>
      </c>
      <c r="M535">
        <v>50392</v>
      </c>
      <c r="N535">
        <v>50392</v>
      </c>
      <c r="O535">
        <v>17594</v>
      </c>
      <c r="P535">
        <v>36718</v>
      </c>
      <c r="Q535">
        <v>13003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907</v>
      </c>
      <c r="B536" t="s">
        <v>559</v>
      </c>
      <c r="C536">
        <v>10078</v>
      </c>
      <c r="D536">
        <v>15838</v>
      </c>
      <c r="E536">
        <v>14398</v>
      </c>
      <c r="F536">
        <v>10078</v>
      </c>
      <c r="G536">
        <v>14398</v>
      </c>
      <c r="H536">
        <v>10078</v>
      </c>
      <c r="I536">
        <v>11518</v>
      </c>
      <c r="J536">
        <v>11518</v>
      </c>
      <c r="K536">
        <v>14398</v>
      </c>
      <c r="L536">
        <v>11518</v>
      </c>
      <c r="M536">
        <v>10078</v>
      </c>
      <c r="N536">
        <v>10078</v>
      </c>
      <c r="O536">
        <v>0</v>
      </c>
      <c r="P536">
        <v>3669</v>
      </c>
      <c r="Q536">
        <v>5822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908</v>
      </c>
      <c r="B537" t="s">
        <v>560</v>
      </c>
      <c r="C537">
        <v>23037</v>
      </c>
      <c r="D537">
        <v>36201</v>
      </c>
      <c r="E537">
        <v>32909</v>
      </c>
      <c r="F537">
        <v>23037</v>
      </c>
      <c r="G537">
        <v>32909</v>
      </c>
      <c r="H537">
        <v>23037</v>
      </c>
      <c r="I537">
        <v>26327</v>
      </c>
      <c r="J537">
        <v>26327</v>
      </c>
      <c r="K537">
        <v>32909</v>
      </c>
      <c r="L537">
        <v>26327</v>
      </c>
      <c r="M537">
        <v>23037</v>
      </c>
      <c r="N537">
        <v>23037</v>
      </c>
      <c r="O537">
        <v>1357</v>
      </c>
      <c r="P537">
        <v>3195</v>
      </c>
      <c r="Q537">
        <v>350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909</v>
      </c>
      <c r="B538" t="s">
        <v>561</v>
      </c>
      <c r="C538">
        <v>15838</v>
      </c>
      <c r="D538">
        <v>24888</v>
      </c>
      <c r="E538">
        <v>22625</v>
      </c>
      <c r="F538">
        <v>15838</v>
      </c>
      <c r="G538">
        <v>22625</v>
      </c>
      <c r="H538">
        <v>15838</v>
      </c>
      <c r="I538">
        <v>18100</v>
      </c>
      <c r="J538">
        <v>18100</v>
      </c>
      <c r="K538">
        <v>22625</v>
      </c>
      <c r="L538">
        <v>18100</v>
      </c>
      <c r="M538">
        <v>15838</v>
      </c>
      <c r="N538">
        <v>15838</v>
      </c>
      <c r="O538">
        <v>10305</v>
      </c>
      <c r="P538">
        <v>9167</v>
      </c>
      <c r="Q538">
        <v>2441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915</v>
      </c>
      <c r="B539" t="s">
        <v>567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8941</v>
      </c>
      <c r="P539">
        <v>6983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916</v>
      </c>
      <c r="B540" t="s">
        <v>568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2151</v>
      </c>
      <c r="P540">
        <v>-654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917</v>
      </c>
      <c r="B541" t="s">
        <v>569</v>
      </c>
      <c r="C541">
        <v>0</v>
      </c>
      <c r="D541">
        <v>56</v>
      </c>
      <c r="E541">
        <v>70</v>
      </c>
      <c r="F541">
        <v>56</v>
      </c>
      <c r="G541">
        <v>56</v>
      </c>
      <c r="H541">
        <v>56</v>
      </c>
      <c r="I541">
        <v>63</v>
      </c>
      <c r="J541">
        <v>56</v>
      </c>
      <c r="K541">
        <v>70</v>
      </c>
      <c r="L541">
        <v>77</v>
      </c>
      <c r="M541">
        <v>56</v>
      </c>
      <c r="N541">
        <v>35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918</v>
      </c>
      <c r="B542" t="s">
        <v>738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918</v>
      </c>
      <c r="B543" t="s">
        <v>738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919</v>
      </c>
      <c r="B544" t="s">
        <v>571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919</v>
      </c>
      <c r="B545" t="s">
        <v>571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920</v>
      </c>
      <c r="B546" t="s">
        <v>572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154</v>
      </c>
      <c r="P546">
        <v>146</v>
      </c>
      <c r="Q546">
        <v>133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921</v>
      </c>
      <c r="B547" t="s">
        <v>580</v>
      </c>
      <c r="C547">
        <v>5900</v>
      </c>
      <c r="D547">
        <v>5900</v>
      </c>
      <c r="E547">
        <v>5900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5182</v>
      </c>
      <c r="P547">
        <v>4715</v>
      </c>
      <c r="Q547">
        <v>1249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922</v>
      </c>
      <c r="B548" t="s">
        <v>581</v>
      </c>
      <c r="C548">
        <v>9704</v>
      </c>
      <c r="D548">
        <v>9704</v>
      </c>
      <c r="E548">
        <v>9704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2821</v>
      </c>
      <c r="P548">
        <v>4361</v>
      </c>
      <c r="Q548">
        <v>6621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923</v>
      </c>
      <c r="B549" t="s">
        <v>582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924</v>
      </c>
      <c r="B550" t="s">
        <v>583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925</v>
      </c>
      <c r="B551" t="s">
        <v>584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926</v>
      </c>
      <c r="B552" t="s">
        <v>585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927</v>
      </c>
      <c r="B553" t="s">
        <v>586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928</v>
      </c>
      <c r="B554" t="s">
        <v>587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929</v>
      </c>
      <c r="B555" t="s">
        <v>588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930</v>
      </c>
      <c r="B556" t="s">
        <v>589</v>
      </c>
      <c r="C556">
        <v>9</v>
      </c>
      <c r="D556">
        <v>9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9</v>
      </c>
      <c r="P556">
        <v>10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t="s">
        <v>589</v>
      </c>
      <c r="C557">
        <v>9</v>
      </c>
      <c r="D557">
        <v>9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9</v>
      </c>
      <c r="P557">
        <v>10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931</v>
      </c>
      <c r="B558" t="s">
        <v>590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932</v>
      </c>
      <c r="B560" t="s">
        <v>591</v>
      </c>
      <c r="C560">
        <v>145</v>
      </c>
      <c r="D560">
        <v>145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102</v>
      </c>
      <c r="P560">
        <v>131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t="s">
        <v>591</v>
      </c>
      <c r="C561">
        <v>145</v>
      </c>
      <c r="D561">
        <v>145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102</v>
      </c>
      <c r="P561">
        <v>131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933</v>
      </c>
      <c r="B562" t="s">
        <v>589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934</v>
      </c>
      <c r="B563" t="s">
        <v>590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935</v>
      </c>
      <c r="B564" t="s">
        <v>591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936</v>
      </c>
      <c r="B565" t="s">
        <v>589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937</v>
      </c>
      <c r="B566" t="s">
        <v>590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938</v>
      </c>
      <c r="B567" t="s">
        <v>591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942</v>
      </c>
      <c r="B568" t="s">
        <v>589</v>
      </c>
      <c r="C568">
        <v>10</v>
      </c>
      <c r="D568">
        <v>10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11</v>
      </c>
      <c r="P568">
        <v>15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t="s">
        <v>589</v>
      </c>
      <c r="C569">
        <v>10</v>
      </c>
      <c r="D569">
        <v>10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11</v>
      </c>
      <c r="P569">
        <v>15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943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944</v>
      </c>
      <c r="B571" t="s">
        <v>591</v>
      </c>
      <c r="C571">
        <v>111</v>
      </c>
      <c r="D571">
        <v>111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68</v>
      </c>
      <c r="P571">
        <v>25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t="s">
        <v>591</v>
      </c>
      <c r="C572">
        <v>111</v>
      </c>
      <c r="D572">
        <v>111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68</v>
      </c>
      <c r="P572">
        <v>25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948</v>
      </c>
      <c r="B573" t="s">
        <v>589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949</v>
      </c>
      <c r="B574" t="s">
        <v>590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950</v>
      </c>
      <c r="B575" t="s">
        <v>591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954</v>
      </c>
      <c r="B576" t="s">
        <v>589</v>
      </c>
      <c r="C576">
        <v>10</v>
      </c>
      <c r="D576">
        <v>10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12</v>
      </c>
      <c r="P576">
        <v>15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t="s">
        <v>589</v>
      </c>
      <c r="C577">
        <v>10</v>
      </c>
      <c r="D577">
        <v>10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12</v>
      </c>
      <c r="P577">
        <v>15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955</v>
      </c>
      <c r="B578" t="s">
        <v>590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956</v>
      </c>
      <c r="B579" t="s">
        <v>591</v>
      </c>
      <c r="C579">
        <v>111</v>
      </c>
      <c r="D579">
        <v>111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95</v>
      </c>
      <c r="P579">
        <v>63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t="s">
        <v>591</v>
      </c>
      <c r="C580">
        <v>111</v>
      </c>
      <c r="D580">
        <v>111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95</v>
      </c>
      <c r="P580">
        <v>63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957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958</v>
      </c>
      <c r="B582" t="s">
        <v>590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959</v>
      </c>
      <c r="B583" t="s">
        <v>591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960</v>
      </c>
      <c r="B584" t="s">
        <v>589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963</v>
      </c>
      <c r="B585" t="s">
        <v>589</v>
      </c>
      <c r="C585">
        <v>9</v>
      </c>
      <c r="D585">
        <v>9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12</v>
      </c>
      <c r="P585">
        <v>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t="s">
        <v>589</v>
      </c>
      <c r="C586">
        <v>9</v>
      </c>
      <c r="D586">
        <v>9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12</v>
      </c>
      <c r="P586">
        <v>7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964</v>
      </c>
      <c r="B587" t="s">
        <v>590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965</v>
      </c>
      <c r="B589" t="s">
        <v>591</v>
      </c>
      <c r="C589">
        <v>145</v>
      </c>
      <c r="D589">
        <v>145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109</v>
      </c>
      <c r="P589">
        <v>112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t="s">
        <v>591</v>
      </c>
      <c r="C590">
        <v>145</v>
      </c>
      <c r="D590">
        <v>145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109</v>
      </c>
      <c r="P590">
        <v>112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966</v>
      </c>
      <c r="B591" t="s">
        <v>589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967</v>
      </c>
      <c r="B592" t="s">
        <v>590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968</v>
      </c>
      <c r="B593" t="s">
        <v>591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969</v>
      </c>
      <c r="B594" t="s">
        <v>589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970</v>
      </c>
      <c r="B595" t="s">
        <v>590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972</v>
      </c>
      <c r="B596" t="s">
        <v>592</v>
      </c>
      <c r="C596">
        <v>8466</v>
      </c>
      <c r="D596">
        <v>12381</v>
      </c>
      <c r="E596">
        <v>11897</v>
      </c>
      <c r="F596">
        <v>9345</v>
      </c>
      <c r="G596">
        <v>11256</v>
      </c>
      <c r="H596">
        <v>8579</v>
      </c>
      <c r="I596">
        <v>9771</v>
      </c>
      <c r="J596">
        <v>9485</v>
      </c>
      <c r="K596">
        <v>13485</v>
      </c>
      <c r="L596">
        <v>10493</v>
      </c>
      <c r="M596">
        <v>8530</v>
      </c>
      <c r="N596">
        <v>8847</v>
      </c>
      <c r="O596">
        <v>11437</v>
      </c>
      <c r="P596">
        <v>11524</v>
      </c>
      <c r="Q596">
        <v>7153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973</v>
      </c>
      <c r="B597" t="s">
        <v>593</v>
      </c>
      <c r="C597">
        <v>3465</v>
      </c>
      <c r="D597">
        <v>4651</v>
      </c>
      <c r="E597">
        <v>4527</v>
      </c>
      <c r="F597">
        <v>3668</v>
      </c>
      <c r="G597">
        <v>4362</v>
      </c>
      <c r="H597">
        <v>3492</v>
      </c>
      <c r="I597">
        <v>3869</v>
      </c>
      <c r="J597">
        <v>3793</v>
      </c>
      <c r="K597">
        <v>4974</v>
      </c>
      <c r="L597">
        <v>4063</v>
      </c>
      <c r="M597">
        <v>3487</v>
      </c>
      <c r="N597">
        <v>3575</v>
      </c>
      <c r="O597">
        <v>936</v>
      </c>
      <c r="P597">
        <v>1087</v>
      </c>
      <c r="Q597">
        <v>478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974</v>
      </c>
      <c r="B598" t="s">
        <v>594</v>
      </c>
      <c r="C598">
        <v>23972</v>
      </c>
      <c r="D598">
        <v>35797</v>
      </c>
      <c r="E598">
        <v>34616</v>
      </c>
      <c r="F598">
        <v>26037</v>
      </c>
      <c r="G598">
        <v>33301</v>
      </c>
      <c r="H598">
        <v>24569</v>
      </c>
      <c r="I598">
        <v>28139</v>
      </c>
      <c r="J598">
        <v>27541</v>
      </c>
      <c r="K598">
        <v>38047</v>
      </c>
      <c r="L598">
        <v>29658</v>
      </c>
      <c r="M598">
        <v>24504</v>
      </c>
      <c r="N598">
        <v>25186</v>
      </c>
      <c r="O598">
        <v>16585</v>
      </c>
      <c r="P598">
        <v>16049</v>
      </c>
      <c r="Q598">
        <v>9942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975</v>
      </c>
      <c r="B599" t="s">
        <v>595</v>
      </c>
      <c r="C599">
        <v>2227</v>
      </c>
      <c r="D599">
        <v>3352</v>
      </c>
      <c r="E599">
        <v>3102</v>
      </c>
      <c r="F599">
        <v>2461</v>
      </c>
      <c r="G599">
        <v>2900</v>
      </c>
      <c r="H599">
        <v>2203</v>
      </c>
      <c r="I599">
        <v>2522</v>
      </c>
      <c r="J599">
        <v>2434</v>
      </c>
      <c r="K599">
        <v>3572</v>
      </c>
      <c r="L599">
        <v>2741</v>
      </c>
      <c r="M599">
        <v>2182</v>
      </c>
      <c r="N599">
        <v>2276</v>
      </c>
      <c r="O599">
        <v>1698</v>
      </c>
      <c r="P599">
        <v>1305</v>
      </c>
      <c r="Q599">
        <v>878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976</v>
      </c>
      <c r="B600" t="s">
        <v>596</v>
      </c>
      <c r="C600">
        <v>5626</v>
      </c>
      <c r="D600">
        <v>8456</v>
      </c>
      <c r="E600">
        <v>8235</v>
      </c>
      <c r="F600">
        <v>6249</v>
      </c>
      <c r="G600">
        <v>7673</v>
      </c>
      <c r="H600">
        <v>5647</v>
      </c>
      <c r="I600">
        <v>6616</v>
      </c>
      <c r="J600">
        <v>6357</v>
      </c>
      <c r="K600">
        <v>9746</v>
      </c>
      <c r="L600">
        <v>7275</v>
      </c>
      <c r="M600">
        <v>5628</v>
      </c>
      <c r="N600">
        <v>5928</v>
      </c>
      <c r="O600">
        <v>4233</v>
      </c>
      <c r="P600">
        <v>6187</v>
      </c>
      <c r="Q600">
        <v>3219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977</v>
      </c>
      <c r="B601" t="s">
        <v>597</v>
      </c>
      <c r="C601">
        <v>10465</v>
      </c>
      <c r="D601">
        <v>14938</v>
      </c>
      <c r="E601">
        <v>14265</v>
      </c>
      <c r="F601">
        <v>11017</v>
      </c>
      <c r="G601">
        <v>13846</v>
      </c>
      <c r="H601">
        <v>10559</v>
      </c>
      <c r="I601">
        <v>11869</v>
      </c>
      <c r="J601">
        <v>11677</v>
      </c>
      <c r="K601">
        <v>15375</v>
      </c>
      <c r="L601">
        <v>12357</v>
      </c>
      <c r="M601">
        <v>10542</v>
      </c>
      <c r="N601">
        <v>10762</v>
      </c>
      <c r="O601">
        <v>6729</v>
      </c>
      <c r="P601">
        <v>6511</v>
      </c>
      <c r="Q601">
        <v>3075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978</v>
      </c>
      <c r="B602" t="s">
        <v>598</v>
      </c>
      <c r="C602">
        <v>580</v>
      </c>
      <c r="D602">
        <v>580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624</v>
      </c>
      <c r="P602">
        <v>485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978</v>
      </c>
      <c r="B603" t="s">
        <v>598</v>
      </c>
      <c r="C603">
        <v>580</v>
      </c>
      <c r="D603">
        <v>580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624</v>
      </c>
      <c r="P603">
        <v>485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979</v>
      </c>
      <c r="B604" t="s">
        <v>599</v>
      </c>
      <c r="C604">
        <v>9</v>
      </c>
      <c r="D604">
        <v>9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10</v>
      </c>
      <c r="P604">
        <v>9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979</v>
      </c>
      <c r="B605" t="s">
        <v>599</v>
      </c>
      <c r="C605">
        <v>9</v>
      </c>
      <c r="D605">
        <v>9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10</v>
      </c>
      <c r="P605">
        <v>9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980</v>
      </c>
      <c r="B606" t="s">
        <v>600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981</v>
      </c>
      <c r="B608" t="s">
        <v>601</v>
      </c>
      <c r="C608">
        <v>259</v>
      </c>
      <c r="D608">
        <v>57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268</v>
      </c>
      <c r="P608">
        <v>57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t="s">
        <v>601</v>
      </c>
      <c r="C609">
        <v>259</v>
      </c>
      <c r="D609">
        <v>57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268</v>
      </c>
      <c r="P609">
        <v>57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982</v>
      </c>
      <c r="B610" t="s">
        <v>602</v>
      </c>
      <c r="C610">
        <v>4</v>
      </c>
      <c r="D610">
        <v>4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3</v>
      </c>
      <c r="P610">
        <v>7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982</v>
      </c>
      <c r="B611" t="s">
        <v>602</v>
      </c>
      <c r="C611">
        <v>4</v>
      </c>
      <c r="D611">
        <v>4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3</v>
      </c>
      <c r="P611">
        <v>7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983</v>
      </c>
      <c r="B612" t="s">
        <v>603</v>
      </c>
      <c r="C612">
        <v>68</v>
      </c>
      <c r="D612">
        <v>2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59</v>
      </c>
      <c r="P612">
        <v>2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983</v>
      </c>
      <c r="B613" t="s">
        <v>603</v>
      </c>
      <c r="C613">
        <v>68</v>
      </c>
      <c r="D613">
        <v>2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59</v>
      </c>
      <c r="P613">
        <v>2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984</v>
      </c>
      <c r="B614" t="s">
        <v>604</v>
      </c>
      <c r="C614">
        <v>666</v>
      </c>
      <c r="D614">
        <v>666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678</v>
      </c>
      <c r="P614">
        <v>501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984</v>
      </c>
      <c r="B615" t="s">
        <v>604</v>
      </c>
      <c r="C615">
        <v>666</v>
      </c>
      <c r="D615">
        <v>666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678</v>
      </c>
      <c r="P615">
        <v>501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985</v>
      </c>
      <c r="B616" t="s">
        <v>605</v>
      </c>
      <c r="C616">
        <v>10</v>
      </c>
      <c r="D616">
        <v>10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9</v>
      </c>
      <c r="P616">
        <v>11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985</v>
      </c>
      <c r="B617" t="s">
        <v>605</v>
      </c>
      <c r="C617">
        <v>10</v>
      </c>
      <c r="D617">
        <v>10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9</v>
      </c>
      <c r="P617">
        <v>11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176</v>
      </c>
      <c r="P620">
        <v>210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176</v>
      </c>
      <c r="P621">
        <v>210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990</v>
      </c>
      <c r="B625" t="s">
        <v>610</v>
      </c>
      <c r="C625">
        <v>0</v>
      </c>
      <c r="D625">
        <v>381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361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990</v>
      </c>
      <c r="B626" t="s">
        <v>610</v>
      </c>
      <c r="C626">
        <v>0</v>
      </c>
      <c r="D626">
        <v>381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361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991</v>
      </c>
      <c r="B627" t="s">
        <v>611</v>
      </c>
      <c r="C627">
        <v>0</v>
      </c>
      <c r="D627">
        <v>7</v>
      </c>
      <c r="E627">
        <v>7</v>
      </c>
      <c r="F627">
        <v>7</v>
      </c>
      <c r="G627">
        <v>7</v>
      </c>
      <c r="H627">
        <v>7</v>
      </c>
      <c r="I627">
        <v>7</v>
      </c>
      <c r="J627">
        <v>7</v>
      </c>
      <c r="K627">
        <v>7</v>
      </c>
      <c r="L627">
        <v>7</v>
      </c>
      <c r="M627">
        <v>7</v>
      </c>
      <c r="N627">
        <v>7</v>
      </c>
      <c r="O627">
        <v>0</v>
      </c>
      <c r="P627">
        <v>7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992</v>
      </c>
      <c r="B629" t="s">
        <v>612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276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993</v>
      </c>
      <c r="B631" t="s">
        <v>613</v>
      </c>
      <c r="C631">
        <v>262</v>
      </c>
      <c r="D631">
        <v>262</v>
      </c>
      <c r="E631">
        <v>225</v>
      </c>
      <c r="F631">
        <v>275</v>
      </c>
      <c r="G631">
        <v>262</v>
      </c>
      <c r="H631">
        <v>225</v>
      </c>
      <c r="I631">
        <v>275</v>
      </c>
      <c r="J631">
        <v>250</v>
      </c>
      <c r="K631">
        <v>262</v>
      </c>
      <c r="L631">
        <v>275</v>
      </c>
      <c r="M631">
        <v>237</v>
      </c>
      <c r="N631">
        <v>262</v>
      </c>
      <c r="O631">
        <v>275</v>
      </c>
      <c r="P631">
        <v>276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994</v>
      </c>
      <c r="B633" t="s">
        <v>614</v>
      </c>
      <c r="C633">
        <v>10</v>
      </c>
      <c r="D633">
        <v>10</v>
      </c>
      <c r="E633">
        <v>10</v>
      </c>
      <c r="F633">
        <v>10</v>
      </c>
      <c r="G633">
        <v>10</v>
      </c>
      <c r="H633">
        <v>10</v>
      </c>
      <c r="I633">
        <v>10</v>
      </c>
      <c r="J633">
        <v>10</v>
      </c>
      <c r="K633">
        <v>10</v>
      </c>
      <c r="L633">
        <v>10</v>
      </c>
      <c r="M633">
        <v>10</v>
      </c>
      <c r="N633">
        <v>10</v>
      </c>
      <c r="O633">
        <v>8</v>
      </c>
      <c r="P633">
        <v>7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31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995</v>
      </c>
      <c r="B635" t="s">
        <v>615</v>
      </c>
      <c r="C635">
        <v>21</v>
      </c>
      <c r="D635">
        <v>21</v>
      </c>
      <c r="E635">
        <v>18</v>
      </c>
      <c r="F635">
        <v>22</v>
      </c>
      <c r="G635">
        <v>21</v>
      </c>
      <c r="H635">
        <v>18</v>
      </c>
      <c r="I635">
        <v>22</v>
      </c>
      <c r="J635">
        <v>20</v>
      </c>
      <c r="K635">
        <v>21</v>
      </c>
      <c r="L635">
        <v>22</v>
      </c>
      <c r="M635">
        <v>19</v>
      </c>
      <c r="N635">
        <v>21</v>
      </c>
      <c r="O635">
        <v>34</v>
      </c>
      <c r="P635">
        <v>31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996</v>
      </c>
      <c r="B636" t="s">
        <v>1023</v>
      </c>
      <c r="C636">
        <v>165</v>
      </c>
      <c r="D636">
        <v>165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183</v>
      </c>
      <c r="P636">
        <v>205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996</v>
      </c>
      <c r="B637" t="s">
        <v>1023</v>
      </c>
      <c r="C637">
        <v>165</v>
      </c>
      <c r="D637">
        <v>165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183</v>
      </c>
      <c r="P637">
        <v>205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997</v>
      </c>
      <c r="B638" t="s">
        <v>617</v>
      </c>
      <c r="C638">
        <v>3</v>
      </c>
      <c r="D638">
        <v>2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4</v>
      </c>
      <c r="P638">
        <v>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997</v>
      </c>
      <c r="B639" t="s">
        <v>617</v>
      </c>
      <c r="C639">
        <v>3</v>
      </c>
      <c r="D639">
        <v>2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4</v>
      </c>
      <c r="P639">
        <v>3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998</v>
      </c>
      <c r="B640" t="s">
        <v>618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1004</v>
      </c>
      <c r="B641" t="s">
        <v>620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1005</v>
      </c>
      <c r="B642" t="s">
        <v>621</v>
      </c>
      <c r="C642">
        <v>2742</v>
      </c>
      <c r="D642">
        <v>2742</v>
      </c>
      <c r="E642">
        <v>2742</v>
      </c>
      <c r="F642">
        <v>2742</v>
      </c>
      <c r="G642">
        <v>2742</v>
      </c>
      <c r="H642">
        <v>2745</v>
      </c>
      <c r="I642">
        <v>2742</v>
      </c>
      <c r="J642">
        <v>2742</v>
      </c>
      <c r="K642">
        <v>2742</v>
      </c>
      <c r="L642">
        <v>2745</v>
      </c>
      <c r="M642">
        <v>2745</v>
      </c>
      <c r="N642">
        <v>2745</v>
      </c>
      <c r="O642">
        <v>1714</v>
      </c>
      <c r="P642">
        <v>1281</v>
      </c>
      <c r="Q642">
        <v>542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1006</v>
      </c>
      <c r="B643" t="s">
        <v>622</v>
      </c>
      <c r="C643">
        <v>1135</v>
      </c>
      <c r="D643">
        <v>1135</v>
      </c>
      <c r="E643">
        <v>1986</v>
      </c>
      <c r="F643">
        <v>2269</v>
      </c>
      <c r="G643">
        <v>2553</v>
      </c>
      <c r="H643">
        <v>2553</v>
      </c>
      <c r="I643">
        <v>2269</v>
      </c>
      <c r="J643">
        <v>1986</v>
      </c>
      <c r="K643">
        <v>2553</v>
      </c>
      <c r="L643">
        <v>2553</v>
      </c>
      <c r="M643">
        <v>3120</v>
      </c>
      <c r="N643">
        <v>4255</v>
      </c>
      <c r="O643">
        <v>484</v>
      </c>
      <c r="P643">
        <v>1390</v>
      </c>
      <c r="Q643">
        <v>988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1007</v>
      </c>
      <c r="B644" t="s">
        <v>623</v>
      </c>
      <c r="C644">
        <v>470</v>
      </c>
      <c r="D644">
        <v>470</v>
      </c>
      <c r="E644">
        <v>176</v>
      </c>
      <c r="F644">
        <v>78</v>
      </c>
      <c r="G644">
        <v>-20</v>
      </c>
      <c r="H644">
        <v>-19</v>
      </c>
      <c r="I644">
        <v>78</v>
      </c>
      <c r="J644">
        <v>176</v>
      </c>
      <c r="K644">
        <v>-20</v>
      </c>
      <c r="L644">
        <v>-19</v>
      </c>
      <c r="M644">
        <v>-215</v>
      </c>
      <c r="N644">
        <v>-607</v>
      </c>
      <c r="O644">
        <v>1229</v>
      </c>
      <c r="P644">
        <v>-109</v>
      </c>
      <c r="Q644">
        <v>-446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1010</v>
      </c>
      <c r="B645" t="s">
        <v>630</v>
      </c>
      <c r="C645">
        <v>52</v>
      </c>
      <c r="D645">
        <v>95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55</v>
      </c>
      <c r="P645">
        <v>100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1010</v>
      </c>
      <c r="B646" t="s">
        <v>630</v>
      </c>
      <c r="C646">
        <v>52</v>
      </c>
      <c r="D646">
        <v>95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55</v>
      </c>
      <c r="P646">
        <v>100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1016</v>
      </c>
      <c r="B647" t="s">
        <v>631</v>
      </c>
      <c r="C647">
        <v>505</v>
      </c>
      <c r="D647">
        <v>505</v>
      </c>
      <c r="E647">
        <v>750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338</v>
      </c>
      <c r="P647">
        <v>2326</v>
      </c>
      <c r="Q647">
        <v>259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1017</v>
      </c>
      <c r="B648" t="s">
        <v>631</v>
      </c>
      <c r="C648">
        <v>480</v>
      </c>
      <c r="D648">
        <v>480</v>
      </c>
      <c r="E648">
        <v>945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1328</v>
      </c>
      <c r="P648">
        <v>908</v>
      </c>
      <c r="Q648">
        <v>746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1019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1021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1022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1024</v>
      </c>
      <c r="B652" t="s">
        <v>631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1026</v>
      </c>
      <c r="B653" t="s">
        <v>631</v>
      </c>
      <c r="C653">
        <v>93</v>
      </c>
      <c r="D653">
        <v>93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1033</v>
      </c>
      <c r="B654" t="s">
        <v>631</v>
      </c>
      <c r="C654">
        <v>419</v>
      </c>
      <c r="D654">
        <v>419</v>
      </c>
      <c r="E654">
        <v>826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1246</v>
      </c>
      <c r="P654">
        <v>1716</v>
      </c>
      <c r="Q654">
        <v>275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1063</v>
      </c>
      <c r="B655" t="s">
        <v>632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5474</v>
      </c>
      <c r="P655">
        <v>5649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1064</v>
      </c>
      <c r="B656" t="s">
        <v>633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1594</v>
      </c>
      <c r="P656">
        <v>946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1065</v>
      </c>
      <c r="B657" t="s">
        <v>634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1656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1066</v>
      </c>
      <c r="B658" t="s">
        <v>635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388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1067</v>
      </c>
      <c r="B659" t="s">
        <v>636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218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1068</v>
      </c>
      <c r="B660" t="s">
        <v>637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1069</v>
      </c>
      <c r="B661" t="s">
        <v>638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218</v>
      </c>
      <c r="P661">
        <v>388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1070</v>
      </c>
      <c r="B662" t="s">
        <v>647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1071</v>
      </c>
      <c r="B663" t="s">
        <v>647</v>
      </c>
      <c r="C663">
        <v>12</v>
      </c>
      <c r="D663">
        <v>12</v>
      </c>
      <c r="E663">
        <v>12</v>
      </c>
      <c r="F663">
        <v>12</v>
      </c>
      <c r="G663">
        <v>12</v>
      </c>
      <c r="H663">
        <v>12</v>
      </c>
      <c r="I663">
        <v>12</v>
      </c>
      <c r="J663">
        <v>12</v>
      </c>
      <c r="K663">
        <v>12</v>
      </c>
      <c r="L663">
        <v>12</v>
      </c>
      <c r="M663">
        <v>12</v>
      </c>
      <c r="N663">
        <v>12</v>
      </c>
      <c r="O663">
        <v>5</v>
      </c>
      <c r="P663">
        <v>8</v>
      </c>
      <c r="Q663">
        <v>7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1072</v>
      </c>
      <c r="B664" t="s">
        <v>647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1075</v>
      </c>
      <c r="B665" t="s">
        <v>648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1076</v>
      </c>
      <c r="B666" t="s">
        <v>648</v>
      </c>
      <c r="C666">
        <v>276628</v>
      </c>
      <c r="D666">
        <v>327511</v>
      </c>
      <c r="E666">
        <v>205382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314126</v>
      </c>
      <c r="P666">
        <v>289950</v>
      </c>
      <c r="Q666">
        <v>227287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1077</v>
      </c>
      <c r="B667" t="s">
        <v>648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1080</v>
      </c>
      <c r="B668" t="s">
        <v>649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1081</v>
      </c>
      <c r="B669" t="s">
        <v>649</v>
      </c>
      <c r="C669">
        <v>8</v>
      </c>
      <c r="D669">
        <v>8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8</v>
      </c>
      <c r="P669">
        <v>3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1081</v>
      </c>
      <c r="B670" t="s">
        <v>649</v>
      </c>
      <c r="C670">
        <v>8</v>
      </c>
      <c r="D670">
        <v>8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</v>
      </c>
      <c r="P670">
        <v>3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1082</v>
      </c>
      <c r="B671" t="s">
        <v>649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1085</v>
      </c>
      <c r="B672" t="s">
        <v>647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14</v>
      </c>
      <c r="P672">
        <v>12</v>
      </c>
      <c r="Q672">
        <v>11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1086</v>
      </c>
      <c r="B673" t="s">
        <v>650</v>
      </c>
      <c r="C673">
        <v>1157</v>
      </c>
      <c r="D673">
        <v>994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1157</v>
      </c>
      <c r="P673">
        <v>994</v>
      </c>
      <c r="Q673">
        <v>548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1087</v>
      </c>
      <c r="B674" t="s">
        <v>649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1094</v>
      </c>
      <c r="B675" t="s">
        <v>739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1095</v>
      </c>
      <c r="B676" t="s">
        <v>674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1102</v>
      </c>
      <c r="B677" t="s">
        <v>589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1115</v>
      </c>
      <c r="B678" t="s">
        <v>710</v>
      </c>
      <c r="C678">
        <v>57362</v>
      </c>
      <c r="D678">
        <v>6907</v>
      </c>
      <c r="E678">
        <v>40780</v>
      </c>
      <c r="F678">
        <v>42342</v>
      </c>
      <c r="G678">
        <v>-7338</v>
      </c>
      <c r="H678">
        <v>-676</v>
      </c>
      <c r="I678">
        <v>7640</v>
      </c>
      <c r="J678">
        <v>44180</v>
      </c>
      <c r="K678">
        <v>1268</v>
      </c>
      <c r="L678">
        <v>25129</v>
      </c>
      <c r="M678">
        <v>14894</v>
      </c>
      <c r="N678">
        <v>-10623</v>
      </c>
      <c r="O678">
        <v>56694</v>
      </c>
      <c r="P678">
        <v>15980</v>
      </c>
      <c r="Q678">
        <v>608661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1118</v>
      </c>
      <c r="B679" t="s">
        <v>677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1119</v>
      </c>
      <c r="B680" t="s">
        <v>678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1120</v>
      </c>
      <c r="B681" t="s">
        <v>589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1122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1132</v>
      </c>
      <c r="B683" t="s">
        <v>648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1133</v>
      </c>
      <c r="B684" t="s">
        <v>647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1147</v>
      </c>
      <c r="B685" t="s">
        <v>648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1148</v>
      </c>
      <c r="B686" t="s">
        <v>647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1150</v>
      </c>
      <c r="B687" t="s">
        <v>688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1153</v>
      </c>
      <c r="B688" t="s">
        <v>691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1157</v>
      </c>
      <c r="B689" t="s">
        <v>797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1164</v>
      </c>
      <c r="B690" t="s">
        <v>619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1165</v>
      </c>
      <c r="B692" t="s">
        <v>682</v>
      </c>
      <c r="C692">
        <v>629</v>
      </c>
      <c r="D692">
        <v>662</v>
      </c>
      <c r="E692">
        <v>166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3310</v>
      </c>
      <c r="P692">
        <v>678</v>
      </c>
      <c r="Q692">
        <v>332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1165</v>
      </c>
      <c r="B693" t="s">
        <v>682</v>
      </c>
      <c r="C693">
        <v>629</v>
      </c>
      <c r="D693">
        <v>662</v>
      </c>
      <c r="E693">
        <v>166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3310</v>
      </c>
      <c r="P693">
        <v>678</v>
      </c>
      <c r="Q693">
        <v>332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1165</v>
      </c>
      <c r="B694" t="s">
        <v>682</v>
      </c>
      <c r="C694">
        <v>629</v>
      </c>
      <c r="D694">
        <v>662</v>
      </c>
      <c r="E694">
        <v>166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3310</v>
      </c>
      <c r="P694">
        <v>678</v>
      </c>
      <c r="Q694">
        <v>332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629</v>
      </c>
      <c r="D695">
        <v>662</v>
      </c>
      <c r="E695">
        <v>166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332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t="s">
        <v>682</v>
      </c>
      <c r="C696">
        <v>629</v>
      </c>
      <c r="D696">
        <v>662</v>
      </c>
      <c r="E696">
        <v>166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332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t="s">
        <v>682</v>
      </c>
      <c r="C697">
        <v>629</v>
      </c>
      <c r="D697">
        <v>662</v>
      </c>
      <c r="E697">
        <v>166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332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t="s">
        <v>682</v>
      </c>
      <c r="C698">
        <v>629</v>
      </c>
      <c r="D698">
        <v>662</v>
      </c>
      <c r="E698">
        <v>166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332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t="s">
        <v>682</v>
      </c>
      <c r="C699">
        <v>629</v>
      </c>
      <c r="D699">
        <v>662</v>
      </c>
      <c r="E699">
        <v>166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332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t="s">
        <v>682</v>
      </c>
      <c r="C700">
        <v>629</v>
      </c>
      <c r="D700">
        <v>662</v>
      </c>
      <c r="E700">
        <v>166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332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t="s">
        <v>682</v>
      </c>
      <c r="C701">
        <v>629</v>
      </c>
      <c r="D701">
        <v>662</v>
      </c>
      <c r="E701">
        <v>166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332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t="s">
        <v>682</v>
      </c>
      <c r="C702">
        <v>629</v>
      </c>
      <c r="D702">
        <v>662</v>
      </c>
      <c r="E702">
        <v>166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332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t="s">
        <v>682</v>
      </c>
      <c r="C703">
        <v>629</v>
      </c>
      <c r="D703">
        <v>662</v>
      </c>
      <c r="E703">
        <v>166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332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t="s">
        <v>682</v>
      </c>
      <c r="C704">
        <v>629</v>
      </c>
      <c r="D704">
        <v>662</v>
      </c>
      <c r="E704">
        <v>166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332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t="s">
        <v>682</v>
      </c>
      <c r="C705">
        <v>629</v>
      </c>
      <c r="D705">
        <v>662</v>
      </c>
      <c r="E705">
        <v>166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332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t="s">
        <v>682</v>
      </c>
      <c r="C706">
        <v>629</v>
      </c>
      <c r="D706">
        <v>662</v>
      </c>
      <c r="E706">
        <v>166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332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1165</v>
      </c>
      <c r="B707" t="s">
        <v>682</v>
      </c>
      <c r="C707">
        <v>629</v>
      </c>
      <c r="D707">
        <v>662</v>
      </c>
      <c r="E707">
        <v>166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3310</v>
      </c>
      <c r="P707">
        <v>678</v>
      </c>
      <c r="Q707">
        <v>332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1166</v>
      </c>
      <c r="B708" t="s">
        <v>683</v>
      </c>
      <c r="C708">
        <v>116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5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5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1166</v>
      </c>
      <c r="B727" t="s">
        <v>683</v>
      </c>
      <c r="C727">
        <v>116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1167</v>
      </c>
      <c r="B728" t="s">
        <v>684</v>
      </c>
      <c r="C728">
        <v>2236</v>
      </c>
      <c r="D728">
        <v>2647</v>
      </c>
      <c r="E728">
        <v>1681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3117</v>
      </c>
      <c r="P728">
        <v>4156</v>
      </c>
      <c r="Q728">
        <v>4040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3117</v>
      </c>
      <c r="P729">
        <v>4156</v>
      </c>
      <c r="Q729">
        <v>4040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3117</v>
      </c>
      <c r="P730">
        <v>4156</v>
      </c>
      <c r="Q730">
        <v>4040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4040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4040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4040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4040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4040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4040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4040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4040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4040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4040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4040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4040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1167</v>
      </c>
      <c r="B743" t="s">
        <v>684</v>
      </c>
      <c r="C743">
        <v>2236</v>
      </c>
      <c r="D743">
        <v>2647</v>
      </c>
      <c r="E743">
        <v>1681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3117</v>
      </c>
      <c r="P743">
        <v>4156</v>
      </c>
      <c r="Q743">
        <v>4040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1168</v>
      </c>
      <c r="B744" t="s">
        <v>685</v>
      </c>
      <c r="C744">
        <v>0</v>
      </c>
      <c r="D744">
        <v>156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116</v>
      </c>
      <c r="P744">
        <v>161</v>
      </c>
      <c r="Q744">
        <v>216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1168</v>
      </c>
      <c r="B745" t="s">
        <v>685</v>
      </c>
      <c r="C745">
        <v>0</v>
      </c>
      <c r="D745">
        <v>156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116</v>
      </c>
      <c r="P745">
        <v>161</v>
      </c>
      <c r="Q745">
        <v>216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t="s">
        <v>685</v>
      </c>
      <c r="C746">
        <v>0</v>
      </c>
      <c r="D746">
        <v>156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116</v>
      </c>
      <c r="P746">
        <v>161</v>
      </c>
      <c r="Q746">
        <v>216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t="s">
        <v>685</v>
      </c>
      <c r="C747">
        <v>0</v>
      </c>
      <c r="D747">
        <v>156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216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t="s">
        <v>685</v>
      </c>
      <c r="C748">
        <v>0</v>
      </c>
      <c r="D748">
        <v>156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216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t="s">
        <v>685</v>
      </c>
      <c r="C749">
        <v>0</v>
      </c>
      <c r="D749">
        <v>156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216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t="s">
        <v>685</v>
      </c>
      <c r="C750">
        <v>0</v>
      </c>
      <c r="D750">
        <v>156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216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t="s">
        <v>685</v>
      </c>
      <c r="C751">
        <v>0</v>
      </c>
      <c r="D751">
        <v>156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216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t="s">
        <v>685</v>
      </c>
      <c r="C752">
        <v>0</v>
      </c>
      <c r="D752">
        <v>156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216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t="s">
        <v>685</v>
      </c>
      <c r="C753">
        <v>0</v>
      </c>
      <c r="D753">
        <v>156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216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t="s">
        <v>685</v>
      </c>
      <c r="C754">
        <v>0</v>
      </c>
      <c r="D754">
        <v>156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216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t="s">
        <v>685</v>
      </c>
      <c r="C755">
        <v>0</v>
      </c>
      <c r="D755">
        <v>156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216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t="s">
        <v>685</v>
      </c>
      <c r="C756">
        <v>0</v>
      </c>
      <c r="D756">
        <v>156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216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t="s">
        <v>685</v>
      </c>
      <c r="C757">
        <v>0</v>
      </c>
      <c r="D757">
        <v>156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216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t="s">
        <v>685</v>
      </c>
      <c r="C758">
        <v>0</v>
      </c>
      <c r="D758">
        <v>156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216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1168</v>
      </c>
      <c r="B759" t="s">
        <v>685</v>
      </c>
      <c r="C759">
        <v>0</v>
      </c>
      <c r="D759">
        <v>156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116</v>
      </c>
      <c r="P759">
        <v>161</v>
      </c>
      <c r="Q759">
        <v>216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1169</v>
      </c>
      <c r="B760" t="s">
        <v>686</v>
      </c>
      <c r="C760">
        <v>28</v>
      </c>
      <c r="D760">
        <v>401</v>
      </c>
      <c r="E760">
        <v>50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988</v>
      </c>
      <c r="P760">
        <v>2770</v>
      </c>
      <c r="Q760">
        <v>660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1169</v>
      </c>
      <c r="B761" t="s">
        <v>686</v>
      </c>
      <c r="C761">
        <v>28</v>
      </c>
      <c r="D761">
        <v>401</v>
      </c>
      <c r="E761">
        <v>50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988</v>
      </c>
      <c r="P761">
        <v>2770</v>
      </c>
      <c r="Q761">
        <v>660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t="s">
        <v>686</v>
      </c>
      <c r="C762">
        <v>28</v>
      </c>
      <c r="D762">
        <v>401</v>
      </c>
      <c r="E762">
        <v>50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988</v>
      </c>
      <c r="P762">
        <v>2770</v>
      </c>
      <c r="Q762">
        <v>660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t="s">
        <v>686</v>
      </c>
      <c r="C763">
        <v>28</v>
      </c>
      <c r="D763">
        <v>401</v>
      </c>
      <c r="E763">
        <v>50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660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t="s">
        <v>686</v>
      </c>
      <c r="C764">
        <v>28</v>
      </c>
      <c r="D764">
        <v>401</v>
      </c>
      <c r="E764">
        <v>50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660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t="s">
        <v>686</v>
      </c>
      <c r="C765">
        <v>28</v>
      </c>
      <c r="D765">
        <v>401</v>
      </c>
      <c r="E765">
        <v>50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660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t="s">
        <v>686</v>
      </c>
      <c r="C766">
        <v>28</v>
      </c>
      <c r="D766">
        <v>401</v>
      </c>
      <c r="E766">
        <v>50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660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t="s">
        <v>686</v>
      </c>
      <c r="C767">
        <v>28</v>
      </c>
      <c r="D767">
        <v>401</v>
      </c>
      <c r="E767">
        <v>50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660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t="s">
        <v>686</v>
      </c>
      <c r="C768">
        <v>28</v>
      </c>
      <c r="D768">
        <v>401</v>
      </c>
      <c r="E768">
        <v>50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660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t="s">
        <v>686</v>
      </c>
      <c r="C769">
        <v>28</v>
      </c>
      <c r="D769">
        <v>401</v>
      </c>
      <c r="E769">
        <v>50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660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t="s">
        <v>686</v>
      </c>
      <c r="C770">
        <v>28</v>
      </c>
      <c r="D770">
        <v>401</v>
      </c>
      <c r="E770">
        <v>50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660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t="s">
        <v>686</v>
      </c>
      <c r="C771">
        <v>28</v>
      </c>
      <c r="D771">
        <v>401</v>
      </c>
      <c r="E771">
        <v>50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660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t="s">
        <v>686</v>
      </c>
      <c r="C772">
        <v>28</v>
      </c>
      <c r="D772">
        <v>401</v>
      </c>
      <c r="E772">
        <v>50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660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t="s">
        <v>686</v>
      </c>
      <c r="C773">
        <v>28</v>
      </c>
      <c r="D773">
        <v>401</v>
      </c>
      <c r="E773">
        <v>50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660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t="s">
        <v>686</v>
      </c>
      <c r="C774">
        <v>28</v>
      </c>
      <c r="D774">
        <v>401</v>
      </c>
      <c r="E774">
        <v>50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660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1169</v>
      </c>
      <c r="B775" t="s">
        <v>686</v>
      </c>
      <c r="C775">
        <v>28</v>
      </c>
      <c r="D775">
        <v>401</v>
      </c>
      <c r="E775">
        <v>50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988</v>
      </c>
      <c r="P775">
        <v>2770</v>
      </c>
      <c r="Q775">
        <v>660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1170</v>
      </c>
      <c r="B776" t="s">
        <v>687</v>
      </c>
      <c r="C776">
        <v>831</v>
      </c>
      <c r="D776">
        <v>1582</v>
      </c>
      <c r="E776">
        <v>309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928</v>
      </c>
      <c r="P776">
        <v>597</v>
      </c>
      <c r="Q776">
        <v>839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1170</v>
      </c>
      <c r="B777" t="s">
        <v>687</v>
      </c>
      <c r="C777">
        <v>831</v>
      </c>
      <c r="D777">
        <v>1582</v>
      </c>
      <c r="E777">
        <v>309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928</v>
      </c>
      <c r="P777">
        <v>597</v>
      </c>
      <c r="Q777">
        <v>839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t="s">
        <v>687</v>
      </c>
      <c r="C778">
        <v>831</v>
      </c>
      <c r="D778">
        <v>1582</v>
      </c>
      <c r="E778">
        <v>309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928</v>
      </c>
      <c r="P778">
        <v>597</v>
      </c>
      <c r="Q778">
        <v>839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t="s">
        <v>687</v>
      </c>
      <c r="C779">
        <v>831</v>
      </c>
      <c r="D779">
        <v>1582</v>
      </c>
      <c r="E779">
        <v>309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839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t="s">
        <v>687</v>
      </c>
      <c r="C780">
        <v>831</v>
      </c>
      <c r="D780">
        <v>1582</v>
      </c>
      <c r="E780">
        <v>309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839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t="s">
        <v>687</v>
      </c>
      <c r="C781">
        <v>831</v>
      </c>
      <c r="D781">
        <v>1582</v>
      </c>
      <c r="E781">
        <v>309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839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t="s">
        <v>687</v>
      </c>
      <c r="C782">
        <v>831</v>
      </c>
      <c r="D782">
        <v>1582</v>
      </c>
      <c r="E782">
        <v>309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839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t="s">
        <v>687</v>
      </c>
      <c r="C783">
        <v>831</v>
      </c>
      <c r="D783">
        <v>1582</v>
      </c>
      <c r="E783">
        <v>309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839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t="s">
        <v>687</v>
      </c>
      <c r="C784">
        <v>831</v>
      </c>
      <c r="D784">
        <v>1582</v>
      </c>
      <c r="E784">
        <v>309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839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t="s">
        <v>687</v>
      </c>
      <c r="C785">
        <v>831</v>
      </c>
      <c r="D785">
        <v>1582</v>
      </c>
      <c r="E785">
        <v>309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839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t="s">
        <v>687</v>
      </c>
      <c r="C786">
        <v>831</v>
      </c>
      <c r="D786">
        <v>1582</v>
      </c>
      <c r="E786">
        <v>309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839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t="s">
        <v>687</v>
      </c>
      <c r="C787">
        <v>831</v>
      </c>
      <c r="D787">
        <v>1582</v>
      </c>
      <c r="E787">
        <v>309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839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t="s">
        <v>687</v>
      </c>
      <c r="C788">
        <v>831</v>
      </c>
      <c r="D788">
        <v>1582</v>
      </c>
      <c r="E788">
        <v>309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839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t="s">
        <v>687</v>
      </c>
      <c r="C789">
        <v>831</v>
      </c>
      <c r="D789">
        <v>1582</v>
      </c>
      <c r="E789">
        <v>309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839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t="s">
        <v>687</v>
      </c>
      <c r="C790">
        <v>831</v>
      </c>
      <c r="D790">
        <v>1582</v>
      </c>
      <c r="E790">
        <v>309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839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1170</v>
      </c>
      <c r="B791" t="s">
        <v>687</v>
      </c>
      <c r="C791">
        <v>831</v>
      </c>
      <c r="D791">
        <v>1582</v>
      </c>
      <c r="E791">
        <v>309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928</v>
      </c>
      <c r="P791">
        <v>597</v>
      </c>
      <c r="Q791">
        <v>839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1171</v>
      </c>
      <c r="B792" t="s">
        <v>701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1172</v>
      </c>
      <c r="B793" t="s">
        <v>702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1173</v>
      </c>
      <c r="B794" t="s">
        <v>703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1174</v>
      </c>
      <c r="B795" t="s">
        <v>704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1175</v>
      </c>
      <c r="B796" t="s">
        <v>705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1176</v>
      </c>
      <c r="B797" t="s">
        <v>706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1177</v>
      </c>
      <c r="B798" t="s">
        <v>707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1178</v>
      </c>
      <c r="B799" t="s">
        <v>708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1179</v>
      </c>
      <c r="B800" t="s">
        <v>709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1225</v>
      </c>
      <c r="B801" t="s">
        <v>711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1226</v>
      </c>
      <c r="B802" t="s">
        <v>712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1227</v>
      </c>
      <c r="B803" t="s">
        <v>713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1239</v>
      </c>
      <c r="B804" t="s">
        <v>591</v>
      </c>
      <c r="C804">
        <v>131</v>
      </c>
      <c r="D804">
        <v>131</v>
      </c>
      <c r="E804">
        <v>112</v>
      </c>
      <c r="F804">
        <v>137</v>
      </c>
      <c r="G804">
        <v>131</v>
      </c>
      <c r="H804">
        <v>112</v>
      </c>
      <c r="I804">
        <v>137</v>
      </c>
      <c r="J804">
        <v>125</v>
      </c>
      <c r="K804">
        <v>131</v>
      </c>
      <c r="L804">
        <v>137</v>
      </c>
      <c r="M804">
        <v>119</v>
      </c>
      <c r="N804">
        <v>131</v>
      </c>
      <c r="O804">
        <v>78</v>
      </c>
      <c r="P804">
        <v>80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137</v>
      </c>
      <c r="G805">
        <v>131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1240</v>
      </c>
      <c r="B806" t="s">
        <v>591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1243</v>
      </c>
      <c r="B807" t="s">
        <v>590</v>
      </c>
      <c r="C807">
        <v>21</v>
      </c>
      <c r="D807">
        <v>21</v>
      </c>
      <c r="E807">
        <v>18</v>
      </c>
      <c r="F807">
        <v>22</v>
      </c>
      <c r="G807">
        <v>21</v>
      </c>
      <c r="H807">
        <v>18</v>
      </c>
      <c r="I807">
        <v>22</v>
      </c>
      <c r="J807">
        <v>20</v>
      </c>
      <c r="K807">
        <v>21</v>
      </c>
      <c r="L807">
        <v>22</v>
      </c>
      <c r="M807">
        <v>19</v>
      </c>
      <c r="N807">
        <v>21</v>
      </c>
      <c r="O807">
        <v>11</v>
      </c>
      <c r="P807">
        <v>13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1247</v>
      </c>
      <c r="B809" t="s">
        <v>589</v>
      </c>
      <c r="C809">
        <v>10</v>
      </c>
      <c r="D809">
        <v>10</v>
      </c>
      <c r="E809">
        <v>10</v>
      </c>
      <c r="F809">
        <v>10</v>
      </c>
      <c r="G809">
        <v>10</v>
      </c>
      <c r="H809">
        <v>10</v>
      </c>
      <c r="I809">
        <v>10</v>
      </c>
      <c r="J809">
        <v>10</v>
      </c>
      <c r="K809">
        <v>10</v>
      </c>
      <c r="L809">
        <v>10</v>
      </c>
      <c r="M809">
        <v>10</v>
      </c>
      <c r="N809">
        <v>10</v>
      </c>
      <c r="O809">
        <v>7</v>
      </c>
      <c r="P809">
        <v>7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1248</v>
      </c>
      <c r="B811" t="s">
        <v>589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1249</v>
      </c>
      <c r="B812" t="s">
        <v>717</v>
      </c>
      <c r="C812">
        <v>1876</v>
      </c>
      <c r="D812">
        <v>1876</v>
      </c>
      <c r="E812">
        <v>3283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3594</v>
      </c>
      <c r="P812">
        <v>3173</v>
      </c>
      <c r="Q812">
        <v>6706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1278</v>
      </c>
      <c r="B813" t="s">
        <v>624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1282</v>
      </c>
      <c r="B814" t="s">
        <v>591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1283</v>
      </c>
      <c r="B815" t="s">
        <v>590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1284</v>
      </c>
      <c r="B816" t="s">
        <v>589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1287</v>
      </c>
      <c r="B817" t="s">
        <v>742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1288</v>
      </c>
      <c r="B818" t="s">
        <v>743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1289</v>
      </c>
      <c r="B819" t="s">
        <v>744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1290</v>
      </c>
      <c r="B820" t="s">
        <v>745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1291</v>
      </c>
      <c r="B821" t="s">
        <v>746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1292</v>
      </c>
      <c r="B822" t="s">
        <v>747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1293</v>
      </c>
      <c r="B823" t="s">
        <v>748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1294</v>
      </c>
      <c r="B824" t="s">
        <v>749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1295</v>
      </c>
      <c r="B825" t="s">
        <v>750</v>
      </c>
      <c r="C825">
        <v>15604</v>
      </c>
      <c r="D825">
        <v>15604</v>
      </c>
      <c r="E825">
        <v>15604</v>
      </c>
      <c r="F825">
        <v>15604</v>
      </c>
      <c r="G825">
        <v>15604</v>
      </c>
      <c r="H825">
        <v>15624</v>
      </c>
      <c r="I825">
        <v>15604</v>
      </c>
      <c r="J825">
        <v>15604</v>
      </c>
      <c r="K825">
        <v>15604</v>
      </c>
      <c r="L825">
        <v>15624</v>
      </c>
      <c r="M825">
        <v>15624</v>
      </c>
      <c r="N825">
        <v>15624</v>
      </c>
      <c r="O825">
        <v>8540</v>
      </c>
      <c r="P825">
        <v>9642</v>
      </c>
      <c r="Q825">
        <v>5455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1296</v>
      </c>
      <c r="B826" t="s">
        <v>751</v>
      </c>
      <c r="C826">
        <v>9758</v>
      </c>
      <c r="D826">
        <v>8071</v>
      </c>
      <c r="E826">
        <v>10329</v>
      </c>
      <c r="F826">
        <v>16675</v>
      </c>
      <c r="G826">
        <v>18579</v>
      </c>
      <c r="H826">
        <v>21953</v>
      </c>
      <c r="I826">
        <v>24040</v>
      </c>
      <c r="J826">
        <v>21004</v>
      </c>
      <c r="K826">
        <v>20267</v>
      </c>
      <c r="L826">
        <v>36022</v>
      </c>
      <c r="M826">
        <v>35822</v>
      </c>
      <c r="N826">
        <v>21410</v>
      </c>
      <c r="O826">
        <v>10732</v>
      </c>
      <c r="P826">
        <v>13263</v>
      </c>
      <c r="Q826">
        <v>13663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1297</v>
      </c>
      <c r="B827" t="s">
        <v>773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1298</v>
      </c>
      <c r="B828" t="s">
        <v>752</v>
      </c>
      <c r="C828">
        <v>55937</v>
      </c>
      <c r="D828">
        <v>5482</v>
      </c>
      <c r="E828">
        <v>39355</v>
      </c>
      <c r="F828">
        <v>40917</v>
      </c>
      <c r="G828">
        <v>-8763</v>
      </c>
      <c r="H828">
        <v>-2101</v>
      </c>
      <c r="I828">
        <v>6215</v>
      </c>
      <c r="J828">
        <v>42755</v>
      </c>
      <c r="K828">
        <v>-157</v>
      </c>
      <c r="L828">
        <v>23704</v>
      </c>
      <c r="M828">
        <v>13469</v>
      </c>
      <c r="N828">
        <v>-14448</v>
      </c>
      <c r="O828">
        <v>56694</v>
      </c>
      <c r="P828">
        <v>15980</v>
      </c>
      <c r="Q828">
        <v>608661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1299</v>
      </c>
      <c r="B829" t="s">
        <v>753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1300</v>
      </c>
      <c r="B831" t="s">
        <v>754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1301</v>
      </c>
      <c r="B832" t="s">
        <v>755</v>
      </c>
      <c r="C832">
        <v>1450</v>
      </c>
      <c r="D832">
        <v>1450</v>
      </c>
      <c r="E832">
        <v>1450</v>
      </c>
      <c r="F832">
        <v>1450</v>
      </c>
      <c r="G832">
        <v>1450</v>
      </c>
      <c r="H832">
        <v>1450</v>
      </c>
      <c r="I832">
        <v>1450</v>
      </c>
      <c r="J832">
        <v>1450</v>
      </c>
      <c r="K832">
        <v>1450</v>
      </c>
      <c r="L832">
        <v>1450</v>
      </c>
      <c r="M832">
        <v>1450</v>
      </c>
      <c r="N832">
        <v>1450</v>
      </c>
      <c r="O832">
        <v>605</v>
      </c>
      <c r="P832">
        <v>1255</v>
      </c>
      <c r="Q832">
        <v>277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1304</v>
      </c>
      <c r="B833" t="s">
        <v>755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1309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1312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1319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1321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1322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1323</v>
      </c>
      <c r="B839" t="s">
        <v>755</v>
      </c>
      <c r="C839">
        <v>1650</v>
      </c>
      <c r="D839">
        <v>1650</v>
      </c>
      <c r="E839">
        <v>1650</v>
      </c>
      <c r="F839">
        <v>1650</v>
      </c>
      <c r="G839">
        <v>1650</v>
      </c>
      <c r="H839">
        <v>1650</v>
      </c>
      <c r="I839">
        <v>1650</v>
      </c>
      <c r="J839">
        <v>1650</v>
      </c>
      <c r="K839">
        <v>1650</v>
      </c>
      <c r="L839">
        <v>1650</v>
      </c>
      <c r="M839">
        <v>1650</v>
      </c>
      <c r="N839">
        <v>1650</v>
      </c>
      <c r="O839">
        <v>1429</v>
      </c>
      <c r="P839">
        <v>1156</v>
      </c>
      <c r="Q839">
        <v>1318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1324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400</v>
      </c>
      <c r="P840">
        <v>1147</v>
      </c>
      <c r="Q840">
        <v>2110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1330</v>
      </c>
      <c r="B841" t="s">
        <v>631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1340</v>
      </c>
      <c r="B842" t="s">
        <v>357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1350</v>
      </c>
      <c r="B843" t="s">
        <v>340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1365</v>
      </c>
      <c r="B844" t="s">
        <v>759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1366</v>
      </c>
      <c r="B845" t="s">
        <v>760</v>
      </c>
      <c r="C845">
        <v>8</v>
      </c>
      <c r="D845">
        <v>8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8</v>
      </c>
      <c r="P845">
        <v>7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1367</v>
      </c>
      <c r="B846" t="s">
        <v>761</v>
      </c>
      <c r="C846">
        <v>8</v>
      </c>
      <c r="D846">
        <v>8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8</v>
      </c>
      <c r="P846">
        <v>8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1368</v>
      </c>
      <c r="B847" t="s">
        <v>762</v>
      </c>
      <c r="C847">
        <v>8</v>
      </c>
      <c r="D847">
        <v>8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8</v>
      </c>
      <c r="P847">
        <v>8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1369</v>
      </c>
      <c r="B848" t="s">
        <v>763</v>
      </c>
      <c r="C848">
        <v>8</v>
      </c>
      <c r="D848">
        <v>8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7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1370</v>
      </c>
      <c r="B849" t="s">
        <v>764</v>
      </c>
      <c r="C849">
        <v>8</v>
      </c>
      <c r="D849">
        <v>8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1371</v>
      </c>
      <c r="B850" t="s">
        <v>765</v>
      </c>
      <c r="C850">
        <v>8</v>
      </c>
      <c r="D850">
        <v>8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8</v>
      </c>
      <c r="P850">
        <v>8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1372</v>
      </c>
      <c r="B851" t="s">
        <v>766</v>
      </c>
      <c r="C851">
        <v>100</v>
      </c>
      <c r="D851">
        <v>100</v>
      </c>
      <c r="E851">
        <v>100</v>
      </c>
      <c r="F851">
        <v>100</v>
      </c>
      <c r="G851">
        <v>100</v>
      </c>
      <c r="H851">
        <v>100</v>
      </c>
      <c r="I851">
        <v>100</v>
      </c>
      <c r="J851">
        <v>100</v>
      </c>
      <c r="K851">
        <v>100</v>
      </c>
      <c r="L851">
        <v>100</v>
      </c>
      <c r="M851">
        <v>100</v>
      </c>
      <c r="N851">
        <v>100</v>
      </c>
      <c r="O851">
        <v>146</v>
      </c>
      <c r="P851">
        <v>172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1373</v>
      </c>
      <c r="B852" t="s">
        <v>767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130</v>
      </c>
      <c r="P852">
        <v>132</v>
      </c>
      <c r="Q852">
        <v>60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1374</v>
      </c>
      <c r="B853" t="s">
        <v>768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1375</v>
      </c>
      <c r="B854" t="s">
        <v>769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1376</v>
      </c>
      <c r="B855" t="s">
        <v>770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1378</v>
      </c>
      <c r="B856" t="s">
        <v>1005</v>
      </c>
      <c r="C856">
        <v>15</v>
      </c>
      <c r="D856">
        <v>15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4</v>
      </c>
      <c r="P856">
        <v>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1379</v>
      </c>
      <c r="B857" t="s">
        <v>978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1380</v>
      </c>
      <c r="B858" t="s">
        <v>774</v>
      </c>
      <c r="C858">
        <v>6630</v>
      </c>
      <c r="D858">
        <v>9648</v>
      </c>
      <c r="E858">
        <v>8228</v>
      </c>
      <c r="F858">
        <v>6302</v>
      </c>
      <c r="G858">
        <v>8022</v>
      </c>
      <c r="H858">
        <v>6108</v>
      </c>
      <c r="I858">
        <v>6699</v>
      </c>
      <c r="J858">
        <v>6699</v>
      </c>
      <c r="K858">
        <v>7904</v>
      </c>
      <c r="L858">
        <v>6685</v>
      </c>
      <c r="M858">
        <v>6053</v>
      </c>
      <c r="N858">
        <v>6026</v>
      </c>
      <c r="O858">
        <v>10314</v>
      </c>
      <c r="P858">
        <v>10427</v>
      </c>
      <c r="Q858">
        <v>6853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1381</v>
      </c>
      <c r="B859" t="s">
        <v>775</v>
      </c>
      <c r="C859">
        <v>2815</v>
      </c>
      <c r="D859">
        <v>3634</v>
      </c>
      <c r="E859">
        <v>3397</v>
      </c>
      <c r="F859">
        <v>2756</v>
      </c>
      <c r="G859">
        <v>3391</v>
      </c>
      <c r="H859">
        <v>2729</v>
      </c>
      <c r="I859">
        <v>2944</v>
      </c>
      <c r="J859">
        <v>2944</v>
      </c>
      <c r="K859">
        <v>3375</v>
      </c>
      <c r="L859">
        <v>2942</v>
      </c>
      <c r="M859">
        <v>2722</v>
      </c>
      <c r="N859">
        <v>2718</v>
      </c>
      <c r="O859">
        <v>921</v>
      </c>
      <c r="P859">
        <v>1073</v>
      </c>
      <c r="Q859">
        <v>389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1382</v>
      </c>
      <c r="B860" t="s">
        <v>776</v>
      </c>
      <c r="C860">
        <v>18786</v>
      </c>
      <c r="D860">
        <v>27778</v>
      </c>
      <c r="E860">
        <v>24508</v>
      </c>
      <c r="F860">
        <v>17071</v>
      </c>
      <c r="G860">
        <v>22767</v>
      </c>
      <c r="H860">
        <v>16783</v>
      </c>
      <c r="I860">
        <v>18709</v>
      </c>
      <c r="J860">
        <v>18709</v>
      </c>
      <c r="K860">
        <v>22591</v>
      </c>
      <c r="L860">
        <v>18689</v>
      </c>
      <c r="M860">
        <v>16702</v>
      </c>
      <c r="N860">
        <v>16661</v>
      </c>
      <c r="O860">
        <v>13878</v>
      </c>
      <c r="P860">
        <v>14623</v>
      </c>
      <c r="Q860">
        <v>9941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1383</v>
      </c>
      <c r="B861" t="s">
        <v>777</v>
      </c>
      <c r="C861">
        <v>1798</v>
      </c>
      <c r="D861">
        <v>2968</v>
      </c>
      <c r="E861">
        <v>2478</v>
      </c>
      <c r="F861">
        <v>1917</v>
      </c>
      <c r="G861">
        <v>2461</v>
      </c>
      <c r="H861">
        <v>1837</v>
      </c>
      <c r="I861">
        <v>2026</v>
      </c>
      <c r="J861">
        <v>2026</v>
      </c>
      <c r="K861">
        <v>2413</v>
      </c>
      <c r="L861">
        <v>2020</v>
      </c>
      <c r="M861">
        <v>1815</v>
      </c>
      <c r="N861">
        <v>1804</v>
      </c>
      <c r="O861">
        <v>1199</v>
      </c>
      <c r="P861">
        <v>958</v>
      </c>
      <c r="Q861">
        <v>878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1384</v>
      </c>
      <c r="B862" t="s">
        <v>778</v>
      </c>
      <c r="C862">
        <v>3830</v>
      </c>
      <c r="D862">
        <v>6374</v>
      </c>
      <c r="E862">
        <v>5408</v>
      </c>
      <c r="F862">
        <v>3958</v>
      </c>
      <c r="G862">
        <v>5338</v>
      </c>
      <c r="H862">
        <v>3863</v>
      </c>
      <c r="I862">
        <v>4332</v>
      </c>
      <c r="J862">
        <v>4332</v>
      </c>
      <c r="K862">
        <v>5280</v>
      </c>
      <c r="L862">
        <v>4325</v>
      </c>
      <c r="M862">
        <v>3836</v>
      </c>
      <c r="N862">
        <v>3823</v>
      </c>
      <c r="O862">
        <v>2994</v>
      </c>
      <c r="P862">
        <v>4753</v>
      </c>
      <c r="Q862">
        <v>2518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1385</v>
      </c>
      <c r="B863" t="s">
        <v>779</v>
      </c>
      <c r="C863">
        <v>9164</v>
      </c>
      <c r="D863">
        <v>13589</v>
      </c>
      <c r="E863">
        <v>11394</v>
      </c>
      <c r="F863">
        <v>8512</v>
      </c>
      <c r="G863">
        <v>11068</v>
      </c>
      <c r="H863">
        <v>8430</v>
      </c>
      <c r="I863">
        <v>9290</v>
      </c>
      <c r="J863">
        <v>9290</v>
      </c>
      <c r="K863">
        <v>11018</v>
      </c>
      <c r="L863">
        <v>9284</v>
      </c>
      <c r="M863">
        <v>8408</v>
      </c>
      <c r="N863">
        <v>8397</v>
      </c>
      <c r="O863">
        <v>6429</v>
      </c>
      <c r="P863">
        <v>5677</v>
      </c>
      <c r="Q863">
        <v>3049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1389</v>
      </c>
      <c r="B864" t="s">
        <v>783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1390</v>
      </c>
      <c r="B865" t="s">
        <v>784</v>
      </c>
      <c r="C865">
        <v>160</v>
      </c>
      <c r="D865">
        <v>160</v>
      </c>
      <c r="E865">
        <v>160</v>
      </c>
      <c r="F865">
        <v>160</v>
      </c>
      <c r="G865">
        <v>160</v>
      </c>
      <c r="H865">
        <v>160</v>
      </c>
      <c r="I865">
        <v>160</v>
      </c>
      <c r="J865">
        <v>160</v>
      </c>
      <c r="K865">
        <v>160</v>
      </c>
      <c r="L865">
        <v>160</v>
      </c>
      <c r="M865">
        <v>160</v>
      </c>
      <c r="N865">
        <v>160</v>
      </c>
      <c r="O865">
        <v>66</v>
      </c>
      <c r="P865">
        <v>46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1391</v>
      </c>
      <c r="B866" t="s">
        <v>785</v>
      </c>
      <c r="C866">
        <v>9</v>
      </c>
      <c r="D866">
        <v>9</v>
      </c>
      <c r="E866">
        <v>9</v>
      </c>
      <c r="F866">
        <v>9</v>
      </c>
      <c r="G866">
        <v>9</v>
      </c>
      <c r="H866">
        <v>9</v>
      </c>
      <c r="I866">
        <v>9</v>
      </c>
      <c r="J866">
        <v>9</v>
      </c>
      <c r="K866">
        <v>9</v>
      </c>
      <c r="L866">
        <v>9</v>
      </c>
      <c r="M866">
        <v>9</v>
      </c>
      <c r="N866">
        <v>9</v>
      </c>
      <c r="O866">
        <v>2</v>
      </c>
      <c r="P866">
        <v>4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1392</v>
      </c>
      <c r="B867" t="s">
        <v>786</v>
      </c>
      <c r="C867">
        <v>45</v>
      </c>
      <c r="D867">
        <v>45</v>
      </c>
      <c r="E867">
        <v>45</v>
      </c>
      <c r="F867">
        <v>45</v>
      </c>
      <c r="G867">
        <v>45</v>
      </c>
      <c r="H867">
        <v>45</v>
      </c>
      <c r="I867">
        <v>45</v>
      </c>
      <c r="J867">
        <v>45</v>
      </c>
      <c r="K867">
        <v>45</v>
      </c>
      <c r="L867">
        <v>45</v>
      </c>
      <c r="M867">
        <v>45</v>
      </c>
      <c r="N867">
        <v>45</v>
      </c>
      <c r="O867">
        <v>46</v>
      </c>
      <c r="P867">
        <v>27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1393</v>
      </c>
      <c r="B868" t="s">
        <v>787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1397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1398</v>
      </c>
      <c r="B870" t="s">
        <v>624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1399</v>
      </c>
      <c r="B871" t="s">
        <v>589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1400</v>
      </c>
      <c r="B872" t="s">
        <v>590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1401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1402</v>
      </c>
      <c r="B874" t="s">
        <v>794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1403</v>
      </c>
      <c r="B875" t="s">
        <v>795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1408</v>
      </c>
      <c r="B876" t="s">
        <v>591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1409</v>
      </c>
      <c r="B877" t="s">
        <v>590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1410</v>
      </c>
      <c r="B878" t="s">
        <v>589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1411</v>
      </c>
      <c r="B879" t="s">
        <v>755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1424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1425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1426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1427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1428</v>
      </c>
      <c r="B884" t="s">
        <v>631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1429</v>
      </c>
      <c r="B885" t="s">
        <v>342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1430</v>
      </c>
      <c r="B886" t="s">
        <v>357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1431</v>
      </c>
      <c r="B887" t="s">
        <v>340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1441</v>
      </c>
      <c r="B888" t="s">
        <v>755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1444</v>
      </c>
      <c r="B889" t="s">
        <v>631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1447</v>
      </c>
      <c r="B890" t="s">
        <v>357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1450</v>
      </c>
      <c r="B891" t="s">
        <v>340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1452</v>
      </c>
      <c r="B892" t="s">
        <v>342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1455</v>
      </c>
      <c r="B893" t="s">
        <v>799</v>
      </c>
      <c r="C893">
        <v>415</v>
      </c>
      <c r="D893">
        <v>415</v>
      </c>
      <c r="E893">
        <v>415</v>
      </c>
      <c r="F893">
        <v>415</v>
      </c>
      <c r="G893">
        <v>415</v>
      </c>
      <c r="H893">
        <v>416</v>
      </c>
      <c r="I893">
        <v>415</v>
      </c>
      <c r="J893">
        <v>415</v>
      </c>
      <c r="K893">
        <v>415</v>
      </c>
      <c r="L893">
        <v>416</v>
      </c>
      <c r="M893">
        <v>416</v>
      </c>
      <c r="N893">
        <v>416</v>
      </c>
      <c r="O893">
        <v>0</v>
      </c>
      <c r="P893">
        <v>151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1456</v>
      </c>
      <c r="B894" t="s">
        <v>800</v>
      </c>
      <c r="C894">
        <v>2221</v>
      </c>
      <c r="D894">
        <v>1666</v>
      </c>
      <c r="E894">
        <v>1666</v>
      </c>
      <c r="F894">
        <v>4997</v>
      </c>
      <c r="G894">
        <v>3886</v>
      </c>
      <c r="H894">
        <v>4997</v>
      </c>
      <c r="I894">
        <v>4442</v>
      </c>
      <c r="J894">
        <v>5552</v>
      </c>
      <c r="K894">
        <v>4442</v>
      </c>
      <c r="L894">
        <v>8883</v>
      </c>
      <c r="M894">
        <v>9439</v>
      </c>
      <c r="N894">
        <v>3331</v>
      </c>
      <c r="O894">
        <v>3157</v>
      </c>
      <c r="P894">
        <v>2261</v>
      </c>
      <c r="Q894">
        <v>1905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1457</v>
      </c>
      <c r="B895" t="s">
        <v>801</v>
      </c>
      <c r="C895">
        <v>-1806</v>
      </c>
      <c r="D895">
        <v>-1251</v>
      </c>
      <c r="E895">
        <v>-1251</v>
      </c>
      <c r="F895">
        <v>-4582</v>
      </c>
      <c r="G895">
        <v>-3471</v>
      </c>
      <c r="H895">
        <v>-4581</v>
      </c>
      <c r="I895">
        <v>-4027</v>
      </c>
      <c r="J895">
        <v>-5137</v>
      </c>
      <c r="K895">
        <v>-4027</v>
      </c>
      <c r="L895">
        <v>-8467</v>
      </c>
      <c r="M895">
        <v>-9023</v>
      </c>
      <c r="N895">
        <v>-2915</v>
      </c>
      <c r="O895">
        <v>-3157</v>
      </c>
      <c r="P895">
        <v>-2110</v>
      </c>
      <c r="Q895">
        <v>-1905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1458</v>
      </c>
      <c r="B896" t="s">
        <v>802</v>
      </c>
      <c r="C896">
        <v>56515</v>
      </c>
      <c r="D896">
        <v>54722</v>
      </c>
      <c r="E896">
        <v>53533</v>
      </c>
      <c r="F896">
        <v>56141</v>
      </c>
      <c r="G896">
        <v>47627</v>
      </c>
      <c r="H896">
        <v>44168</v>
      </c>
      <c r="I896">
        <v>39587</v>
      </c>
      <c r="J896">
        <v>35546</v>
      </c>
      <c r="K896">
        <v>30410</v>
      </c>
      <c r="L896">
        <v>30329</v>
      </c>
      <c r="M896">
        <v>17930</v>
      </c>
      <c r="N896">
        <v>8907</v>
      </c>
      <c r="O896">
        <v>56516</v>
      </c>
      <c r="P896">
        <v>53405</v>
      </c>
      <c r="Q896">
        <v>52264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1459</v>
      </c>
      <c r="B897" t="s">
        <v>803</v>
      </c>
      <c r="C897">
        <v>112</v>
      </c>
      <c r="D897">
        <v>112</v>
      </c>
      <c r="E897">
        <v>112</v>
      </c>
      <c r="F897">
        <v>112</v>
      </c>
      <c r="G897">
        <v>112</v>
      </c>
      <c r="H897">
        <v>112</v>
      </c>
      <c r="I897">
        <v>112</v>
      </c>
      <c r="J897">
        <v>112</v>
      </c>
      <c r="K897">
        <v>112</v>
      </c>
      <c r="L897">
        <v>112</v>
      </c>
      <c r="M897">
        <v>112</v>
      </c>
      <c r="N897">
        <v>112</v>
      </c>
      <c r="O897">
        <v>0</v>
      </c>
      <c r="P897">
        <v>151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1460</v>
      </c>
      <c r="B898" t="s">
        <v>804</v>
      </c>
      <c r="C898">
        <v>29</v>
      </c>
      <c r="D898">
        <v>29</v>
      </c>
      <c r="E898">
        <v>29</v>
      </c>
      <c r="F898">
        <v>29</v>
      </c>
      <c r="G898">
        <v>29</v>
      </c>
      <c r="H898">
        <v>29</v>
      </c>
      <c r="I898">
        <v>29</v>
      </c>
      <c r="J898">
        <v>29</v>
      </c>
      <c r="K898">
        <v>29</v>
      </c>
      <c r="L898">
        <v>29</v>
      </c>
      <c r="M898">
        <v>29</v>
      </c>
      <c r="N898">
        <v>29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1461</v>
      </c>
      <c r="B899" t="s">
        <v>805</v>
      </c>
      <c r="C899">
        <v>170</v>
      </c>
      <c r="D899">
        <v>170</v>
      </c>
      <c r="E899">
        <v>170</v>
      </c>
      <c r="F899">
        <v>170</v>
      </c>
      <c r="G899">
        <v>170</v>
      </c>
      <c r="H899">
        <v>171</v>
      </c>
      <c r="I899">
        <v>170</v>
      </c>
      <c r="J899">
        <v>170</v>
      </c>
      <c r="K899">
        <v>170</v>
      </c>
      <c r="L899">
        <v>171</v>
      </c>
      <c r="M899">
        <v>171</v>
      </c>
      <c r="N899">
        <v>171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1462</v>
      </c>
      <c r="B900" t="s">
        <v>806</v>
      </c>
      <c r="C900">
        <v>39</v>
      </c>
      <c r="D900">
        <v>39</v>
      </c>
      <c r="E900">
        <v>39</v>
      </c>
      <c r="F900">
        <v>39</v>
      </c>
      <c r="G900">
        <v>39</v>
      </c>
      <c r="H900">
        <v>39</v>
      </c>
      <c r="I900">
        <v>39</v>
      </c>
      <c r="J900">
        <v>39</v>
      </c>
      <c r="K900">
        <v>39</v>
      </c>
      <c r="L900">
        <v>39</v>
      </c>
      <c r="M900">
        <v>39</v>
      </c>
      <c r="N900">
        <v>39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1463</v>
      </c>
      <c r="B901" t="s">
        <v>807</v>
      </c>
      <c r="C901">
        <v>73</v>
      </c>
      <c r="D901">
        <v>73</v>
      </c>
      <c r="E901">
        <v>73</v>
      </c>
      <c r="F901">
        <v>73</v>
      </c>
      <c r="G901">
        <v>73</v>
      </c>
      <c r="H901">
        <v>73</v>
      </c>
      <c r="I901">
        <v>73</v>
      </c>
      <c r="J901">
        <v>73</v>
      </c>
      <c r="K901">
        <v>73</v>
      </c>
      <c r="L901">
        <v>73</v>
      </c>
      <c r="M901">
        <v>73</v>
      </c>
      <c r="N901">
        <v>73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1464</v>
      </c>
      <c r="B902" t="s">
        <v>808</v>
      </c>
      <c r="C902">
        <v>63</v>
      </c>
      <c r="D902">
        <v>63</v>
      </c>
      <c r="E902">
        <v>63</v>
      </c>
      <c r="F902">
        <v>63</v>
      </c>
      <c r="G902">
        <v>63</v>
      </c>
      <c r="H902">
        <v>63</v>
      </c>
      <c r="I902">
        <v>63</v>
      </c>
      <c r="J902">
        <v>63</v>
      </c>
      <c r="K902">
        <v>63</v>
      </c>
      <c r="L902">
        <v>63</v>
      </c>
      <c r="M902">
        <v>63</v>
      </c>
      <c r="N902">
        <v>63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1465</v>
      </c>
      <c r="B903" t="s">
        <v>809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1466</v>
      </c>
      <c r="B904" t="s">
        <v>810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1467</v>
      </c>
      <c r="B905" t="s">
        <v>811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1468</v>
      </c>
      <c r="B906" t="s">
        <v>812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1469</v>
      </c>
      <c r="B907" t="s">
        <v>813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1470</v>
      </c>
      <c r="B908" t="s">
        <v>814</v>
      </c>
      <c r="C908">
        <v>2110</v>
      </c>
      <c r="D908">
        <v>1582</v>
      </c>
      <c r="E908">
        <v>1582</v>
      </c>
      <c r="F908">
        <v>4747</v>
      </c>
      <c r="G908">
        <v>3692</v>
      </c>
      <c r="H908">
        <v>4747</v>
      </c>
      <c r="I908">
        <v>4220</v>
      </c>
      <c r="J908">
        <v>5274</v>
      </c>
      <c r="K908">
        <v>4220</v>
      </c>
      <c r="L908">
        <v>8439</v>
      </c>
      <c r="M908">
        <v>8967</v>
      </c>
      <c r="N908">
        <v>3165</v>
      </c>
      <c r="O908">
        <v>3157</v>
      </c>
      <c r="P908">
        <v>2261</v>
      </c>
      <c r="Q908">
        <v>1905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1471</v>
      </c>
      <c r="B909" t="s">
        <v>815</v>
      </c>
      <c r="C909">
        <v>112</v>
      </c>
      <c r="D909">
        <v>112</v>
      </c>
      <c r="E909">
        <v>112</v>
      </c>
      <c r="F909">
        <v>112</v>
      </c>
      <c r="G909">
        <v>112</v>
      </c>
      <c r="H909">
        <v>112</v>
      </c>
      <c r="I909">
        <v>112</v>
      </c>
      <c r="J909">
        <v>112</v>
      </c>
      <c r="K909">
        <v>112</v>
      </c>
      <c r="L909">
        <v>112</v>
      </c>
      <c r="M909">
        <v>112</v>
      </c>
      <c r="N909">
        <v>112</v>
      </c>
      <c r="O909">
        <v>0</v>
      </c>
      <c r="P909">
        <v>151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1472</v>
      </c>
      <c r="B910" t="s">
        <v>816</v>
      </c>
      <c r="C910">
        <v>29</v>
      </c>
      <c r="D910">
        <v>29</v>
      </c>
      <c r="E910">
        <v>29</v>
      </c>
      <c r="F910">
        <v>29</v>
      </c>
      <c r="G910">
        <v>29</v>
      </c>
      <c r="H910">
        <v>29</v>
      </c>
      <c r="I910">
        <v>29</v>
      </c>
      <c r="J910">
        <v>29</v>
      </c>
      <c r="K910">
        <v>29</v>
      </c>
      <c r="L910">
        <v>29</v>
      </c>
      <c r="M910">
        <v>29</v>
      </c>
      <c r="N910">
        <v>29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1473</v>
      </c>
      <c r="B911" t="s">
        <v>817</v>
      </c>
      <c r="C911">
        <v>170</v>
      </c>
      <c r="D911">
        <v>170</v>
      </c>
      <c r="E911">
        <v>170</v>
      </c>
      <c r="F911">
        <v>170</v>
      </c>
      <c r="G911">
        <v>170</v>
      </c>
      <c r="H911">
        <v>171</v>
      </c>
      <c r="I911">
        <v>170</v>
      </c>
      <c r="J911">
        <v>170</v>
      </c>
      <c r="K911">
        <v>170</v>
      </c>
      <c r="L911">
        <v>171</v>
      </c>
      <c r="M911">
        <v>171</v>
      </c>
      <c r="N911">
        <v>171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1474</v>
      </c>
      <c r="B912" t="s">
        <v>818</v>
      </c>
      <c r="C912">
        <v>39</v>
      </c>
      <c r="D912">
        <v>39</v>
      </c>
      <c r="E912">
        <v>39</v>
      </c>
      <c r="F912">
        <v>39</v>
      </c>
      <c r="G912">
        <v>39</v>
      </c>
      <c r="H912">
        <v>39</v>
      </c>
      <c r="I912">
        <v>39</v>
      </c>
      <c r="J912">
        <v>39</v>
      </c>
      <c r="K912">
        <v>39</v>
      </c>
      <c r="L912">
        <v>39</v>
      </c>
      <c r="M912">
        <v>39</v>
      </c>
      <c r="N912">
        <v>39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1475</v>
      </c>
      <c r="B913" t="s">
        <v>819</v>
      </c>
      <c r="C913">
        <v>73</v>
      </c>
      <c r="D913">
        <v>73</v>
      </c>
      <c r="E913">
        <v>73</v>
      </c>
      <c r="F913">
        <v>73</v>
      </c>
      <c r="G913">
        <v>73</v>
      </c>
      <c r="H913">
        <v>73</v>
      </c>
      <c r="I913">
        <v>73</v>
      </c>
      <c r="J913">
        <v>73</v>
      </c>
      <c r="K913">
        <v>73</v>
      </c>
      <c r="L913">
        <v>73</v>
      </c>
      <c r="M913">
        <v>73</v>
      </c>
      <c r="N913">
        <v>73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1476</v>
      </c>
      <c r="B914" t="s">
        <v>820</v>
      </c>
      <c r="C914">
        <v>-2047</v>
      </c>
      <c r="D914">
        <v>-1519</v>
      </c>
      <c r="E914">
        <v>-1519</v>
      </c>
      <c r="F914">
        <v>-4684</v>
      </c>
      <c r="G914">
        <v>-3629</v>
      </c>
      <c r="H914">
        <v>-4684</v>
      </c>
      <c r="I914">
        <v>-4157</v>
      </c>
      <c r="J914">
        <v>-5211</v>
      </c>
      <c r="K914">
        <v>-4157</v>
      </c>
      <c r="L914">
        <v>-8376</v>
      </c>
      <c r="M914">
        <v>-8904</v>
      </c>
      <c r="N914">
        <v>-3102</v>
      </c>
      <c r="O914">
        <v>-3157</v>
      </c>
      <c r="P914">
        <v>-2261</v>
      </c>
      <c r="Q914">
        <v>-1905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1477</v>
      </c>
      <c r="B915" t="s">
        <v>821</v>
      </c>
      <c r="C915">
        <v>1996</v>
      </c>
      <c r="D915">
        <v>2105</v>
      </c>
      <c r="E915">
        <v>2261</v>
      </c>
      <c r="F915">
        <v>2282</v>
      </c>
      <c r="G915">
        <v>2378</v>
      </c>
      <c r="H915">
        <v>2487</v>
      </c>
      <c r="I915">
        <v>2583</v>
      </c>
      <c r="J915">
        <v>2664</v>
      </c>
      <c r="K915">
        <v>2760</v>
      </c>
      <c r="L915">
        <v>2869</v>
      </c>
      <c r="M915">
        <v>2965</v>
      </c>
      <c r="N915">
        <v>3061</v>
      </c>
      <c r="O915">
        <v>1996</v>
      </c>
      <c r="P915">
        <v>1996</v>
      </c>
      <c r="Q915">
        <v>2147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1478</v>
      </c>
      <c r="B916" t="s">
        <v>822</v>
      </c>
      <c r="C916">
        <v>0</v>
      </c>
      <c r="D916">
        <v>25</v>
      </c>
      <c r="E916">
        <v>50</v>
      </c>
      <c r="F916">
        <v>75</v>
      </c>
      <c r="G916">
        <v>100</v>
      </c>
      <c r="H916">
        <v>125</v>
      </c>
      <c r="I916">
        <v>149</v>
      </c>
      <c r="J916">
        <v>174</v>
      </c>
      <c r="K916">
        <v>199</v>
      </c>
      <c r="L916">
        <v>224</v>
      </c>
      <c r="M916">
        <v>249</v>
      </c>
      <c r="N916">
        <v>274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1479</v>
      </c>
      <c r="B917" t="s">
        <v>823</v>
      </c>
      <c r="C917">
        <v>0</v>
      </c>
      <c r="D917">
        <v>145</v>
      </c>
      <c r="E917">
        <v>291</v>
      </c>
      <c r="F917">
        <v>436</v>
      </c>
      <c r="G917">
        <v>581</v>
      </c>
      <c r="H917">
        <v>726</v>
      </c>
      <c r="I917">
        <v>872</v>
      </c>
      <c r="J917">
        <v>1017</v>
      </c>
      <c r="K917">
        <v>1162</v>
      </c>
      <c r="L917">
        <v>1308</v>
      </c>
      <c r="M917">
        <v>1453</v>
      </c>
      <c r="N917">
        <v>1599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1480</v>
      </c>
      <c r="B918" t="s">
        <v>824</v>
      </c>
      <c r="C918">
        <v>0</v>
      </c>
      <c r="D918">
        <v>33</v>
      </c>
      <c r="E918">
        <v>66</v>
      </c>
      <c r="F918">
        <v>100</v>
      </c>
      <c r="G918">
        <v>133</v>
      </c>
      <c r="H918">
        <v>166</v>
      </c>
      <c r="I918">
        <v>199</v>
      </c>
      <c r="J918">
        <v>232</v>
      </c>
      <c r="K918">
        <v>266</v>
      </c>
      <c r="L918">
        <v>299</v>
      </c>
      <c r="M918">
        <v>332</v>
      </c>
      <c r="N918">
        <v>365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1481</v>
      </c>
      <c r="B919" t="s">
        <v>825</v>
      </c>
      <c r="C919">
        <v>0</v>
      </c>
      <c r="D919">
        <v>62</v>
      </c>
      <c r="E919">
        <v>125</v>
      </c>
      <c r="F919">
        <v>4119</v>
      </c>
      <c r="G919">
        <v>249</v>
      </c>
      <c r="H919">
        <v>311</v>
      </c>
      <c r="I919">
        <v>374</v>
      </c>
      <c r="J919">
        <v>436</v>
      </c>
      <c r="K919">
        <v>498</v>
      </c>
      <c r="L919">
        <v>4492</v>
      </c>
      <c r="M919">
        <v>623</v>
      </c>
      <c r="N919">
        <v>685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1482</v>
      </c>
      <c r="B920" t="s">
        <v>826</v>
      </c>
      <c r="C920">
        <v>54519</v>
      </c>
      <c r="D920">
        <v>52352</v>
      </c>
      <c r="E920">
        <v>50740</v>
      </c>
      <c r="F920">
        <v>49129</v>
      </c>
      <c r="G920">
        <v>44186</v>
      </c>
      <c r="H920">
        <v>40353</v>
      </c>
      <c r="I920">
        <v>35410</v>
      </c>
      <c r="J920">
        <v>31023</v>
      </c>
      <c r="K920">
        <v>25525</v>
      </c>
      <c r="L920">
        <v>21137</v>
      </c>
      <c r="M920">
        <v>12308</v>
      </c>
      <c r="N920">
        <v>2923</v>
      </c>
      <c r="O920">
        <v>54519</v>
      </c>
      <c r="P920">
        <v>51409</v>
      </c>
      <c r="Q920">
        <v>50116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1483</v>
      </c>
      <c r="B921" t="s">
        <v>827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1484</v>
      </c>
      <c r="B922" t="s">
        <v>828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1485</v>
      </c>
      <c r="B923" t="s">
        <v>829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1486</v>
      </c>
      <c r="B924" t="s">
        <v>830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1487</v>
      </c>
      <c r="B925" t="s">
        <v>831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1488</v>
      </c>
      <c r="B926" t="s">
        <v>832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1489</v>
      </c>
      <c r="B927" t="s">
        <v>833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1490</v>
      </c>
      <c r="B928" t="s">
        <v>834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1491</v>
      </c>
      <c r="B929" t="s">
        <v>835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1492</v>
      </c>
      <c r="B930" t="s">
        <v>836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1493</v>
      </c>
      <c r="B931" t="s">
        <v>837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1494</v>
      </c>
      <c r="B932" t="s">
        <v>838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1495</v>
      </c>
      <c r="B933" t="s">
        <v>839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1496</v>
      </c>
      <c r="B934" t="s">
        <v>840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1497</v>
      </c>
      <c r="B935" t="s">
        <v>841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1498</v>
      </c>
      <c r="B936" t="s">
        <v>842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1499</v>
      </c>
      <c r="B937" t="s">
        <v>843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1500</v>
      </c>
      <c r="B938" t="s">
        <v>844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1501</v>
      </c>
      <c r="B939" t="s">
        <v>845</v>
      </c>
      <c r="C939">
        <v>252719</v>
      </c>
      <c r="D939">
        <v>266574</v>
      </c>
      <c r="E939">
        <v>270108</v>
      </c>
      <c r="F939">
        <v>261322</v>
      </c>
      <c r="G939">
        <v>262067</v>
      </c>
      <c r="H939">
        <v>255985</v>
      </c>
      <c r="I939">
        <v>260327</v>
      </c>
      <c r="J939">
        <v>311732</v>
      </c>
      <c r="K939">
        <v>270813</v>
      </c>
      <c r="L939">
        <v>265454</v>
      </c>
      <c r="M939">
        <v>256174</v>
      </c>
      <c r="N939">
        <v>251361</v>
      </c>
      <c r="O939">
        <v>195527</v>
      </c>
      <c r="P939">
        <v>239863</v>
      </c>
      <c r="Q939">
        <v>210217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1502</v>
      </c>
      <c r="B940" t="s">
        <v>648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1503</v>
      </c>
      <c r="B941" t="s">
        <v>647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1504</v>
      </c>
      <c r="B942" t="s">
        <v>649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1510</v>
      </c>
      <c r="B943" t="s">
        <v>866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1511</v>
      </c>
      <c r="B944" t="s">
        <v>846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1512</v>
      </c>
      <c r="B945" t="s">
        <v>847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1513</v>
      </c>
      <c r="B946" t="s">
        <v>848</v>
      </c>
      <c r="C946">
        <v>2700</v>
      </c>
      <c r="D946">
        <v>2700</v>
      </c>
      <c r="E946">
        <v>2700</v>
      </c>
      <c r="F946">
        <v>2700</v>
      </c>
      <c r="G946">
        <v>2700</v>
      </c>
      <c r="H946">
        <v>2700</v>
      </c>
      <c r="I946">
        <v>2700</v>
      </c>
      <c r="J946">
        <v>2700</v>
      </c>
      <c r="K946">
        <v>2700</v>
      </c>
      <c r="L946">
        <v>2700</v>
      </c>
      <c r="M946">
        <v>2700</v>
      </c>
      <c r="N946">
        <v>2700</v>
      </c>
      <c r="O946">
        <v>5200</v>
      </c>
      <c r="P946">
        <v>6600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1515</v>
      </c>
      <c r="B947" t="s">
        <v>850</v>
      </c>
      <c r="C947">
        <v>9</v>
      </c>
      <c r="D947">
        <v>9</v>
      </c>
      <c r="E947">
        <v>9</v>
      </c>
      <c r="F947">
        <v>9</v>
      </c>
      <c r="G947">
        <v>9</v>
      </c>
      <c r="H947">
        <v>9</v>
      </c>
      <c r="I947">
        <v>9</v>
      </c>
      <c r="J947">
        <v>9</v>
      </c>
      <c r="K947">
        <v>9</v>
      </c>
      <c r="L947">
        <v>9</v>
      </c>
      <c r="M947">
        <v>9</v>
      </c>
      <c r="N947">
        <v>9</v>
      </c>
      <c r="O947">
        <v>9</v>
      </c>
      <c r="P947">
        <v>9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1516</v>
      </c>
      <c r="B948" t="s">
        <v>1006</v>
      </c>
      <c r="C948">
        <v>65</v>
      </c>
      <c r="D948">
        <v>65</v>
      </c>
      <c r="E948">
        <v>65</v>
      </c>
      <c r="F948">
        <v>65</v>
      </c>
      <c r="G948">
        <v>65</v>
      </c>
      <c r="H948">
        <v>65</v>
      </c>
      <c r="I948">
        <v>65</v>
      </c>
      <c r="J948">
        <v>65</v>
      </c>
      <c r="K948">
        <v>65</v>
      </c>
      <c r="L948">
        <v>65</v>
      </c>
      <c r="M948">
        <v>65</v>
      </c>
      <c r="N948">
        <v>65</v>
      </c>
      <c r="O948">
        <v>82</v>
      </c>
      <c r="P948">
        <v>86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1517</v>
      </c>
      <c r="B949" t="s">
        <v>1007</v>
      </c>
      <c r="C949">
        <v>7</v>
      </c>
      <c r="D949">
        <v>7</v>
      </c>
      <c r="E949">
        <v>7</v>
      </c>
      <c r="F949">
        <v>7</v>
      </c>
      <c r="G949">
        <v>7</v>
      </c>
      <c r="H949">
        <v>7</v>
      </c>
      <c r="I949">
        <v>7</v>
      </c>
      <c r="J949">
        <v>7</v>
      </c>
      <c r="K949">
        <v>7</v>
      </c>
      <c r="L949">
        <v>7</v>
      </c>
      <c r="M949">
        <v>7</v>
      </c>
      <c r="N949">
        <v>7</v>
      </c>
      <c r="O949">
        <v>8</v>
      </c>
      <c r="P949">
        <v>4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1518</v>
      </c>
      <c r="B950" t="s">
        <v>853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1519</v>
      </c>
      <c r="B951" t="s">
        <v>1008</v>
      </c>
      <c r="C951">
        <v>42</v>
      </c>
      <c r="D951">
        <v>42</v>
      </c>
      <c r="E951">
        <v>42</v>
      </c>
      <c r="F951">
        <v>42</v>
      </c>
      <c r="G951">
        <v>42</v>
      </c>
      <c r="H951">
        <v>42</v>
      </c>
      <c r="I951">
        <v>42</v>
      </c>
      <c r="J951">
        <v>42</v>
      </c>
      <c r="K951">
        <v>42</v>
      </c>
      <c r="L951">
        <v>42</v>
      </c>
      <c r="M951">
        <v>42</v>
      </c>
      <c r="N951">
        <v>42</v>
      </c>
      <c r="O951">
        <v>133</v>
      </c>
      <c r="P951">
        <v>150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1520</v>
      </c>
      <c r="B952" t="s">
        <v>855</v>
      </c>
      <c r="C952">
        <v>4926</v>
      </c>
      <c r="D952">
        <v>4926</v>
      </c>
      <c r="E952">
        <v>4926</v>
      </c>
      <c r="F952">
        <v>4926</v>
      </c>
      <c r="G952">
        <v>4926</v>
      </c>
      <c r="H952">
        <v>4933</v>
      </c>
      <c r="I952">
        <v>4926</v>
      </c>
      <c r="J952">
        <v>4926</v>
      </c>
      <c r="K952">
        <v>4926</v>
      </c>
      <c r="L952">
        <v>4933</v>
      </c>
      <c r="M952">
        <v>4933</v>
      </c>
      <c r="N952">
        <v>4933</v>
      </c>
      <c r="O952">
        <v>4006</v>
      </c>
      <c r="P952">
        <v>4000</v>
      </c>
      <c r="Q952">
        <v>2085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1521</v>
      </c>
      <c r="B953" t="s">
        <v>856</v>
      </c>
      <c r="C953">
        <v>4693</v>
      </c>
      <c r="D953">
        <v>3561</v>
      </c>
      <c r="E953">
        <v>3686</v>
      </c>
      <c r="F953">
        <v>5991</v>
      </c>
      <c r="G953">
        <v>8295</v>
      </c>
      <c r="H953">
        <v>10558</v>
      </c>
      <c r="I953">
        <v>13911</v>
      </c>
      <c r="J953">
        <v>10475</v>
      </c>
      <c r="K953">
        <v>9427</v>
      </c>
      <c r="L953">
        <v>20741</v>
      </c>
      <c r="M953">
        <v>18563</v>
      </c>
      <c r="N953">
        <v>7415</v>
      </c>
      <c r="O953">
        <v>3497</v>
      </c>
      <c r="P953">
        <v>6693</v>
      </c>
      <c r="Q953">
        <v>4065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1522</v>
      </c>
      <c r="B954" t="s">
        <v>857</v>
      </c>
      <c r="C954">
        <v>100</v>
      </c>
      <c r="D954">
        <v>100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114</v>
      </c>
      <c r="P954">
        <v>124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1523</v>
      </c>
      <c r="B955" t="s">
        <v>858</v>
      </c>
      <c r="C955">
        <v>100</v>
      </c>
      <c r="D955">
        <v>100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66</v>
      </c>
      <c r="P955">
        <v>65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1527</v>
      </c>
      <c r="B956" t="s">
        <v>868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</v>
      </c>
      <c r="P956">
        <v>11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1528</v>
      </c>
      <c r="B957" t="s">
        <v>866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1529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1530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1531</v>
      </c>
      <c r="B960" t="s">
        <v>867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1532</v>
      </c>
      <c r="B961" t="s">
        <v>869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9</v>
      </c>
      <c r="P961">
        <v>8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1533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1534</v>
      </c>
      <c r="B963" t="s">
        <v>870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1535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1536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1537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2</v>
      </c>
      <c r="P966">
        <v>3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1538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4</v>
      </c>
      <c r="P967">
        <v>3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1540</v>
      </c>
      <c r="B968" t="s">
        <v>866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1</v>
      </c>
      <c r="P969">
        <v>10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25</v>
      </c>
      <c r="P973">
        <v>32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1550</v>
      </c>
      <c r="B974" t="s">
        <v>755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1551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1552</v>
      </c>
      <c r="B976" t="s">
        <v>631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1553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1554</v>
      </c>
      <c r="B978" t="s">
        <v>357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1555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1556</v>
      </c>
      <c r="B980" t="s">
        <v>591</v>
      </c>
      <c r="C980">
        <v>127</v>
      </c>
      <c r="D980">
        <v>127</v>
      </c>
      <c r="E980">
        <v>103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52</v>
      </c>
      <c r="P980">
        <v>99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1557</v>
      </c>
      <c r="B981" t="s">
        <v>590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1558</v>
      </c>
      <c r="B982" t="s">
        <v>589</v>
      </c>
      <c r="C982">
        <v>7</v>
      </c>
      <c r="D982">
        <v>7</v>
      </c>
      <c r="E982">
        <v>7</v>
      </c>
      <c r="F982">
        <v>7</v>
      </c>
      <c r="G982">
        <v>7</v>
      </c>
      <c r="H982">
        <v>7</v>
      </c>
      <c r="I982">
        <v>7</v>
      </c>
      <c r="J982">
        <v>7</v>
      </c>
      <c r="K982">
        <v>7</v>
      </c>
      <c r="L982">
        <v>7</v>
      </c>
      <c r="M982">
        <v>7</v>
      </c>
      <c r="N982">
        <v>7</v>
      </c>
      <c r="O982">
        <v>3</v>
      </c>
      <c r="P982">
        <v>7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1560</v>
      </c>
      <c r="B983" t="s">
        <v>876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1562</v>
      </c>
      <c r="B984" t="s">
        <v>939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1563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1564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1565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1566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1567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1568</v>
      </c>
      <c r="B990" t="s">
        <v>940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1569</v>
      </c>
      <c r="B991" t="s">
        <v>941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1570</v>
      </c>
      <c r="B99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1571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1572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1576</v>
      </c>
      <c r="B995" t="s">
        <v>945</v>
      </c>
      <c r="C995">
        <v>892244</v>
      </c>
      <c r="D995">
        <v>801645</v>
      </c>
      <c r="E995">
        <v>913705</v>
      </c>
      <c r="F995">
        <v>923662</v>
      </c>
      <c r="G995">
        <v>813316</v>
      </c>
      <c r="H995">
        <v>848776</v>
      </c>
      <c r="I995">
        <v>836865</v>
      </c>
      <c r="J995">
        <v>920213</v>
      </c>
      <c r="K995">
        <v>847616</v>
      </c>
      <c r="L995">
        <v>869497</v>
      </c>
      <c r="M995">
        <v>816018</v>
      </c>
      <c r="N995">
        <v>816798</v>
      </c>
      <c r="O995">
        <v>858315</v>
      </c>
      <c r="P995">
        <v>865788</v>
      </c>
      <c r="Q995">
        <v>719079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1577</v>
      </c>
      <c r="B996" t="s">
        <v>946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1578</v>
      </c>
      <c r="B997" t="s">
        <v>967</v>
      </c>
      <c r="C997">
        <v>0</v>
      </c>
      <c r="D997">
        <v>40</v>
      </c>
      <c r="E997">
        <v>50</v>
      </c>
      <c r="F997">
        <v>40</v>
      </c>
      <c r="G997">
        <v>40</v>
      </c>
      <c r="H997">
        <v>40</v>
      </c>
      <c r="I997">
        <v>45</v>
      </c>
      <c r="J997">
        <v>40</v>
      </c>
      <c r="K997">
        <v>50</v>
      </c>
      <c r="L997">
        <v>55</v>
      </c>
      <c r="M997">
        <v>40</v>
      </c>
      <c r="N997">
        <v>25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1579</v>
      </c>
      <c r="B998" t="s">
        <v>947</v>
      </c>
      <c r="C998">
        <v>0</v>
      </c>
      <c r="D998">
        <v>8</v>
      </c>
      <c r="E998">
        <v>10</v>
      </c>
      <c r="F998">
        <v>8</v>
      </c>
      <c r="G998">
        <v>8</v>
      </c>
      <c r="H998">
        <v>8</v>
      </c>
      <c r="I998">
        <v>9</v>
      </c>
      <c r="J998">
        <v>8</v>
      </c>
      <c r="K998">
        <v>10</v>
      </c>
      <c r="L998">
        <v>11</v>
      </c>
      <c r="M998">
        <v>8</v>
      </c>
      <c r="N998">
        <v>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1580</v>
      </c>
      <c r="B999" t="s">
        <v>948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1581</v>
      </c>
      <c r="B1000" t="s">
        <v>949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1582</v>
      </c>
      <c r="B1001" t="s">
        <v>950</v>
      </c>
      <c r="C1001">
        <v>0</v>
      </c>
      <c r="D1001">
        <v>16</v>
      </c>
      <c r="E1001">
        <v>20</v>
      </c>
      <c r="F1001">
        <v>16</v>
      </c>
      <c r="G1001">
        <v>16</v>
      </c>
      <c r="H1001">
        <v>16</v>
      </c>
      <c r="I1001">
        <v>18</v>
      </c>
      <c r="J1001">
        <v>16</v>
      </c>
      <c r="K1001">
        <v>20</v>
      </c>
      <c r="L1001">
        <v>22</v>
      </c>
      <c r="M1001">
        <v>16</v>
      </c>
      <c r="N1001">
        <v>10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1583</v>
      </c>
      <c r="B1002" t="s">
        <v>951</v>
      </c>
      <c r="C1002">
        <v>0</v>
      </c>
      <c r="D1002">
        <v>4</v>
      </c>
      <c r="E1002">
        <v>5</v>
      </c>
      <c r="F1002">
        <v>4</v>
      </c>
      <c r="G1002">
        <v>4</v>
      </c>
      <c r="H1002">
        <v>4</v>
      </c>
      <c r="I1002">
        <v>5</v>
      </c>
      <c r="J1002">
        <v>4</v>
      </c>
      <c r="K1002">
        <v>5</v>
      </c>
      <c r="L1002">
        <v>6</v>
      </c>
      <c r="M1002">
        <v>4</v>
      </c>
      <c r="N1002">
        <v>3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1584</v>
      </c>
      <c r="B1003" t="s">
        <v>952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1585</v>
      </c>
      <c r="B1004" t="s">
        <v>953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1587</v>
      </c>
      <c r="B1005" t="s">
        <v>955</v>
      </c>
      <c r="C1005">
        <v>196894</v>
      </c>
      <c r="D1005">
        <v>185894</v>
      </c>
      <c r="E1005">
        <v>205629</v>
      </c>
      <c r="F1005">
        <v>199346</v>
      </c>
      <c r="G1005">
        <v>190985</v>
      </c>
      <c r="H1005">
        <v>211078</v>
      </c>
      <c r="I1005">
        <v>212268</v>
      </c>
      <c r="J1005">
        <v>348308</v>
      </c>
      <c r="K1005">
        <v>206285</v>
      </c>
      <c r="L1005">
        <v>220218</v>
      </c>
      <c r="M1005">
        <v>214359</v>
      </c>
      <c r="N1005">
        <v>225840</v>
      </c>
      <c r="O1005">
        <v>204017</v>
      </c>
      <c r="P1005">
        <v>180418</v>
      </c>
      <c r="Q1005">
        <v>184248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1588</v>
      </c>
      <c r="B1006" t="s">
        <v>956</v>
      </c>
      <c r="C1006">
        <v>31661</v>
      </c>
      <c r="D1006">
        <v>29695</v>
      </c>
      <c r="E1006">
        <v>30794</v>
      </c>
      <c r="F1006">
        <v>84957</v>
      </c>
      <c r="G1006">
        <v>29831</v>
      </c>
      <c r="H1006">
        <v>30953</v>
      </c>
      <c r="I1006">
        <v>31169</v>
      </c>
      <c r="J1006">
        <v>32098</v>
      </c>
      <c r="K1006">
        <v>31740</v>
      </c>
      <c r="L1006">
        <v>32989</v>
      </c>
      <c r="M1006">
        <v>31369</v>
      </c>
      <c r="N1006">
        <v>31601</v>
      </c>
      <c r="O1006">
        <v>52686</v>
      </c>
      <c r="P1006">
        <v>34484</v>
      </c>
      <c r="Q1006">
        <v>18765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1589</v>
      </c>
      <c r="B1007" t="s">
        <v>957</v>
      </c>
      <c r="C1007">
        <v>312423</v>
      </c>
      <c r="D1007">
        <v>280668</v>
      </c>
      <c r="E1007">
        <v>350855</v>
      </c>
      <c r="F1007">
        <v>288677</v>
      </c>
      <c r="G1007">
        <v>293308</v>
      </c>
      <c r="H1007">
        <v>293380</v>
      </c>
      <c r="I1007">
        <v>297342</v>
      </c>
      <c r="J1007">
        <v>268220</v>
      </c>
      <c r="K1007">
        <v>330386</v>
      </c>
      <c r="L1007">
        <v>339074</v>
      </c>
      <c r="M1007">
        <v>302889</v>
      </c>
      <c r="N1007">
        <v>332923</v>
      </c>
      <c r="O1007">
        <v>245868</v>
      </c>
      <c r="P1007">
        <v>355504</v>
      </c>
      <c r="Q1007">
        <v>247790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1590</v>
      </c>
      <c r="B1008" t="s">
        <v>958</v>
      </c>
      <c r="C1008">
        <v>56514</v>
      </c>
      <c r="D1008">
        <v>44902</v>
      </c>
      <c r="E1008">
        <v>55388</v>
      </c>
      <c r="F1008">
        <v>56461</v>
      </c>
      <c r="G1008">
        <v>41988</v>
      </c>
      <c r="H1008">
        <v>61043</v>
      </c>
      <c r="I1008">
        <v>52756</v>
      </c>
      <c r="J1008">
        <v>45082</v>
      </c>
      <c r="K1008">
        <v>50714</v>
      </c>
      <c r="L1008">
        <v>53557</v>
      </c>
      <c r="M1008">
        <v>63887</v>
      </c>
      <c r="N1008">
        <v>51371</v>
      </c>
      <c r="O1008">
        <v>58500</v>
      </c>
      <c r="P1008">
        <v>46561</v>
      </c>
      <c r="Q1008">
        <v>48583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1591</v>
      </c>
      <c r="B1009" t="s">
        <v>959</v>
      </c>
      <c r="C1009">
        <v>139093</v>
      </c>
      <c r="D1009">
        <v>110346</v>
      </c>
      <c r="E1009">
        <v>118709</v>
      </c>
      <c r="F1009">
        <v>147611</v>
      </c>
      <c r="G1009">
        <v>108507</v>
      </c>
      <c r="H1009">
        <v>116016</v>
      </c>
      <c r="I1009">
        <v>118304</v>
      </c>
      <c r="J1009">
        <v>109204</v>
      </c>
      <c r="K1009">
        <v>121150</v>
      </c>
      <c r="L1009">
        <v>124769</v>
      </c>
      <c r="M1009">
        <v>124259</v>
      </c>
      <c r="N1009">
        <v>116633</v>
      </c>
      <c r="O1009">
        <v>141481</v>
      </c>
      <c r="P1009">
        <v>99017</v>
      </c>
      <c r="Q1009">
        <v>75922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1592</v>
      </c>
      <c r="B1010" t="s">
        <v>960</v>
      </c>
      <c r="C1010">
        <v>155659</v>
      </c>
      <c r="D1010">
        <v>150140</v>
      </c>
      <c r="E1010">
        <v>152330</v>
      </c>
      <c r="F1010">
        <v>146610</v>
      </c>
      <c r="G1010">
        <v>148697</v>
      </c>
      <c r="H1010">
        <v>136306</v>
      </c>
      <c r="I1010">
        <v>125026</v>
      </c>
      <c r="J1010">
        <v>117301</v>
      </c>
      <c r="K1010">
        <v>107341</v>
      </c>
      <c r="L1010">
        <v>98890</v>
      </c>
      <c r="M1010">
        <v>79255</v>
      </c>
      <c r="N1010">
        <v>58430</v>
      </c>
      <c r="O1010">
        <v>153603</v>
      </c>
      <c r="P1010">
        <v>149804</v>
      </c>
      <c r="Q1010">
        <v>143561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1593</v>
      </c>
      <c r="B1011" t="s">
        <v>589</v>
      </c>
      <c r="C1011">
        <v>10</v>
      </c>
      <c r="D1011">
        <v>10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9</v>
      </c>
      <c r="P1011">
        <v>15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1594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1596</v>
      </c>
      <c r="B1013" t="s">
        <v>590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1598</v>
      </c>
      <c r="B1014" t="s">
        <v>591</v>
      </c>
      <c r="C1014">
        <v>111</v>
      </c>
      <c r="D1014">
        <v>111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69</v>
      </c>
      <c r="P1014">
        <v>73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1599</v>
      </c>
      <c r="B1015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1600</v>
      </c>
      <c r="B1016" t="s">
        <v>962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1601</v>
      </c>
      <c r="B1017" t="s">
        <v>963</v>
      </c>
      <c r="C1017">
        <v>8083</v>
      </c>
      <c r="D1017">
        <v>8083</v>
      </c>
      <c r="E1017">
        <v>8083</v>
      </c>
      <c r="F1017">
        <v>8083</v>
      </c>
      <c r="G1017">
        <v>8083</v>
      </c>
      <c r="H1017">
        <v>8094</v>
      </c>
      <c r="I1017">
        <v>8083</v>
      </c>
      <c r="J1017">
        <v>8083</v>
      </c>
      <c r="K1017">
        <v>8083</v>
      </c>
      <c r="L1017">
        <v>8094</v>
      </c>
      <c r="M1017">
        <v>8094</v>
      </c>
      <c r="N1017">
        <v>8094</v>
      </c>
      <c r="O1017">
        <v>5720</v>
      </c>
      <c r="P1017">
        <v>5432</v>
      </c>
      <c r="Q1017">
        <v>2627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1602</v>
      </c>
      <c r="B1018" t="s">
        <v>964</v>
      </c>
      <c r="C1018">
        <v>68712</v>
      </c>
      <c r="D1018">
        <v>58269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68712</v>
      </c>
      <c r="P1018">
        <v>58269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1604</v>
      </c>
      <c r="B1019" t="s">
        <v>755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1605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1606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1607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1609</v>
      </c>
      <c r="B1023" t="s">
        <v>631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1610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1611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1612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1613</v>
      </c>
      <c r="B1027" t="s">
        <v>357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1614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1615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1617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1619</v>
      </c>
      <c r="B1031" t="s">
        <v>591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1620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1622</v>
      </c>
      <c r="B1033" t="s">
        <v>590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1623</v>
      </c>
      <c r="B1034" t="s">
        <v>589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1624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1625</v>
      </c>
      <c r="B1036" t="s">
        <v>866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1626</v>
      </c>
      <c r="B1037" t="s">
        <v>870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1627</v>
      </c>
      <c r="B1038" t="s">
        <v>939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1628</v>
      </c>
      <c r="B1039" t="s">
        <v>589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1629</v>
      </c>
      <c r="B1040" t="s">
        <v>590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1630</v>
      </c>
      <c r="B1041" t="s">
        <v>591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1635</v>
      </c>
      <c r="B1042" t="s">
        <v>869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3</v>
      </c>
      <c r="P1042">
        <v>3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1637</v>
      </c>
      <c r="B1043" t="s">
        <v>939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1638</v>
      </c>
      <c r="B1044" t="s">
        <v>868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1639</v>
      </c>
      <c r="B1045" t="s">
        <v>939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1640</v>
      </c>
      <c r="B1046" t="s">
        <v>968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1641</v>
      </c>
      <c r="B1047" t="s">
        <v>969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1642</v>
      </c>
      <c r="B1048" t="s">
        <v>970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1643</v>
      </c>
      <c r="B1049" t="s">
        <v>971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1647</v>
      </c>
      <c r="B1050" t="s">
        <v>972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1653</v>
      </c>
      <c r="B1051" t="s">
        <v>648</v>
      </c>
      <c r="C1051">
        <v>299747</v>
      </c>
      <c r="D1051">
        <v>330406</v>
      </c>
      <c r="E1051">
        <v>200812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310483</v>
      </c>
      <c r="P1051">
        <v>328025</v>
      </c>
      <c r="Q1051">
        <v>105498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1654</v>
      </c>
      <c r="B1052" t="s">
        <v>647</v>
      </c>
      <c r="C1052">
        <v>12</v>
      </c>
      <c r="D1052">
        <v>12</v>
      </c>
      <c r="E1052">
        <v>12</v>
      </c>
      <c r="F1052">
        <v>12</v>
      </c>
      <c r="G1052">
        <v>12</v>
      </c>
      <c r="H1052">
        <v>12</v>
      </c>
      <c r="I1052">
        <v>12</v>
      </c>
      <c r="J1052">
        <v>12</v>
      </c>
      <c r="K1052">
        <v>12</v>
      </c>
      <c r="L1052">
        <v>12</v>
      </c>
      <c r="M1052">
        <v>12</v>
      </c>
      <c r="N1052">
        <v>12</v>
      </c>
      <c r="O1052">
        <v>13</v>
      </c>
      <c r="P1052">
        <v>19</v>
      </c>
      <c r="Q1052">
        <v>13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1655</v>
      </c>
      <c r="B1053" t="s">
        <v>649</v>
      </c>
      <c r="C1053">
        <v>8</v>
      </c>
      <c r="D1053">
        <v>3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8</v>
      </c>
      <c r="P1053">
        <v>3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1656</v>
      </c>
      <c r="B1054" t="s">
        <v>979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1657</v>
      </c>
      <c r="B1055" t="s">
        <v>980</v>
      </c>
      <c r="C1055">
        <v>519</v>
      </c>
      <c r="D1055">
        <v>519</v>
      </c>
      <c r="E1055">
        <v>519</v>
      </c>
      <c r="F1055">
        <v>519</v>
      </c>
      <c r="G1055">
        <v>519</v>
      </c>
      <c r="H1055">
        <v>520</v>
      </c>
      <c r="I1055">
        <v>519</v>
      </c>
      <c r="J1055">
        <v>519</v>
      </c>
      <c r="K1055">
        <v>519</v>
      </c>
      <c r="L1055">
        <v>520</v>
      </c>
      <c r="M1055">
        <v>520</v>
      </c>
      <c r="N1055">
        <v>520</v>
      </c>
      <c r="O1055">
        <v>3174</v>
      </c>
      <c r="P1055">
        <v>1220</v>
      </c>
      <c r="Q1055">
        <v>210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1658</v>
      </c>
      <c r="B1056" t="s">
        <v>981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12</v>
      </c>
      <c r="P1056">
        <v>19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1659</v>
      </c>
      <c r="B1057" t="s">
        <v>982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1660</v>
      </c>
      <c r="B1058" t="s">
        <v>983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1661</v>
      </c>
      <c r="B1059" t="s">
        <v>984</v>
      </c>
      <c r="C1059">
        <v>9</v>
      </c>
      <c r="D1059">
        <v>9</v>
      </c>
      <c r="E1059">
        <v>9</v>
      </c>
      <c r="F1059">
        <v>9</v>
      </c>
      <c r="G1059">
        <v>9</v>
      </c>
      <c r="H1059">
        <v>9</v>
      </c>
      <c r="I1059">
        <v>9</v>
      </c>
      <c r="J1059">
        <v>9</v>
      </c>
      <c r="K1059">
        <v>9</v>
      </c>
      <c r="L1059">
        <v>9</v>
      </c>
      <c r="M1059">
        <v>9</v>
      </c>
      <c r="N1059">
        <v>9</v>
      </c>
      <c r="O1059">
        <v>9</v>
      </c>
      <c r="P1059">
        <v>9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1662</v>
      </c>
      <c r="B1060" t="s">
        <v>985</v>
      </c>
      <c r="C1060">
        <v>29</v>
      </c>
      <c r="D1060">
        <v>29</v>
      </c>
      <c r="E1060">
        <v>29</v>
      </c>
      <c r="F1060">
        <v>29</v>
      </c>
      <c r="G1060">
        <v>29</v>
      </c>
      <c r="H1060">
        <v>29</v>
      </c>
      <c r="I1060">
        <v>29</v>
      </c>
      <c r="J1060">
        <v>29</v>
      </c>
      <c r="K1060">
        <v>29</v>
      </c>
      <c r="L1060">
        <v>29</v>
      </c>
      <c r="M1060">
        <v>29</v>
      </c>
      <c r="N1060">
        <v>29</v>
      </c>
      <c r="O1060">
        <v>7</v>
      </c>
      <c r="P1060">
        <v>3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1663</v>
      </c>
      <c r="B1061" t="s">
        <v>1009</v>
      </c>
      <c r="C1061">
        <v>96</v>
      </c>
      <c r="D1061">
        <v>96</v>
      </c>
      <c r="E1061">
        <v>96</v>
      </c>
      <c r="F1061">
        <v>96</v>
      </c>
      <c r="G1061">
        <v>96</v>
      </c>
      <c r="H1061">
        <v>96</v>
      </c>
      <c r="I1061">
        <v>96</v>
      </c>
      <c r="J1061">
        <v>96</v>
      </c>
      <c r="K1061">
        <v>96</v>
      </c>
      <c r="L1061">
        <v>96</v>
      </c>
      <c r="M1061">
        <v>96</v>
      </c>
      <c r="N1061">
        <v>96</v>
      </c>
      <c r="O1061">
        <v>211</v>
      </c>
      <c r="P1061">
        <v>163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1664</v>
      </c>
      <c r="B1062" t="s">
        <v>986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1665</v>
      </c>
      <c r="B1063" t="s">
        <v>987</v>
      </c>
      <c r="C1063">
        <v>8</v>
      </c>
      <c r="D1063">
        <v>8</v>
      </c>
      <c r="E1063">
        <v>8</v>
      </c>
      <c r="F1063">
        <v>8</v>
      </c>
      <c r="G1063">
        <v>8</v>
      </c>
      <c r="H1063">
        <v>8</v>
      </c>
      <c r="I1063">
        <v>8</v>
      </c>
      <c r="J1063">
        <v>8</v>
      </c>
      <c r="K1063">
        <v>8</v>
      </c>
      <c r="L1063">
        <v>8</v>
      </c>
      <c r="M1063">
        <v>8</v>
      </c>
      <c r="N1063">
        <v>8</v>
      </c>
      <c r="O1063">
        <v>8</v>
      </c>
      <c r="P1063">
        <v>8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1666</v>
      </c>
      <c r="B1064" t="s">
        <v>987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1667</v>
      </c>
      <c r="B1065" t="s">
        <v>987</v>
      </c>
      <c r="C1065">
        <v>8</v>
      </c>
      <c r="D1065">
        <v>8</v>
      </c>
      <c r="E1065">
        <v>8</v>
      </c>
      <c r="F1065">
        <v>8</v>
      </c>
      <c r="G1065">
        <v>8</v>
      </c>
      <c r="H1065">
        <v>8</v>
      </c>
      <c r="I1065">
        <v>8</v>
      </c>
      <c r="J1065">
        <v>8</v>
      </c>
      <c r="K1065">
        <v>8</v>
      </c>
      <c r="L1065">
        <v>8</v>
      </c>
      <c r="M1065">
        <v>8</v>
      </c>
      <c r="N1065">
        <v>8</v>
      </c>
      <c r="O1065">
        <v>8</v>
      </c>
      <c r="P1065">
        <v>8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1668</v>
      </c>
      <c r="B1066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1669</v>
      </c>
      <c r="B1067" t="s">
        <v>988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1670</v>
      </c>
      <c r="B1068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1671</v>
      </c>
      <c r="B1069" t="s">
        <v>939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1672</v>
      </c>
      <c r="B1070" t="s">
        <v>989</v>
      </c>
      <c r="C1070">
        <v>5</v>
      </c>
      <c r="D1070">
        <v>5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5</v>
      </c>
      <c r="P1070">
        <v>5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1673</v>
      </c>
      <c r="B1071" t="s">
        <v>989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1674</v>
      </c>
      <c r="B1072" t="s">
        <v>998</v>
      </c>
      <c r="C1072">
        <v>8500</v>
      </c>
      <c r="D1072">
        <v>8500</v>
      </c>
      <c r="E1072">
        <v>8500</v>
      </c>
      <c r="F1072">
        <v>8500</v>
      </c>
      <c r="G1072">
        <v>8500</v>
      </c>
      <c r="H1072">
        <v>8500</v>
      </c>
      <c r="I1072">
        <v>8500</v>
      </c>
      <c r="J1072">
        <v>8500</v>
      </c>
      <c r="K1072">
        <v>8500</v>
      </c>
      <c r="L1072">
        <v>8500</v>
      </c>
      <c r="M1072">
        <v>8500</v>
      </c>
      <c r="N1072">
        <v>8500</v>
      </c>
      <c r="O1072">
        <v>2138</v>
      </c>
      <c r="P1072">
        <v>25497</v>
      </c>
      <c r="Q1072">
        <v>1220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1675</v>
      </c>
      <c r="B1073" t="s">
        <v>999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-631</v>
      </c>
      <c r="P1073">
        <v>929</v>
      </c>
      <c r="Q1073">
        <v>665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1676</v>
      </c>
      <c r="B1074" t="s">
        <v>998</v>
      </c>
      <c r="C1074">
        <v>10000</v>
      </c>
      <c r="D1074">
        <v>10000</v>
      </c>
      <c r="E1074">
        <v>10000</v>
      </c>
      <c r="F1074">
        <v>10000</v>
      </c>
      <c r="G1074">
        <v>10000</v>
      </c>
      <c r="H1074">
        <v>10000</v>
      </c>
      <c r="I1074">
        <v>10000</v>
      </c>
      <c r="J1074">
        <v>10000</v>
      </c>
      <c r="K1074">
        <v>10000</v>
      </c>
      <c r="L1074">
        <v>10000</v>
      </c>
      <c r="M1074">
        <v>10000</v>
      </c>
      <c r="N1074">
        <v>10000</v>
      </c>
      <c r="O1074">
        <v>2588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1677</v>
      </c>
      <c r="B1075" t="s">
        <v>999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1600</v>
      </c>
      <c r="P1075">
        <v>0</v>
      </c>
      <c r="Q1075">
        <v>1300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1678</v>
      </c>
      <c r="B1076" t="s">
        <v>998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1679</v>
      </c>
      <c r="B1077" t="s">
        <v>999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1680</v>
      </c>
      <c r="B1078" t="s">
        <v>998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1681</v>
      </c>
      <c r="B1079" t="s">
        <v>999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1682</v>
      </c>
      <c r="B1080" t="s">
        <v>998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1683</v>
      </c>
      <c r="B1081" t="s">
        <v>999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1684</v>
      </c>
      <c r="B1082" t="s">
        <v>998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1685</v>
      </c>
      <c r="B1083" t="s">
        <v>999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1686</v>
      </c>
      <c r="B1084" t="s">
        <v>998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1687</v>
      </c>
      <c r="B1085" t="s">
        <v>999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1688</v>
      </c>
      <c r="B1086" t="s">
        <v>998</v>
      </c>
      <c r="C1086">
        <v>10000</v>
      </c>
      <c r="D1086">
        <v>10000</v>
      </c>
      <c r="E1086">
        <v>10000</v>
      </c>
      <c r="F1086">
        <v>10000</v>
      </c>
      <c r="G1086">
        <v>10000</v>
      </c>
      <c r="H1086">
        <v>10000</v>
      </c>
      <c r="I1086">
        <v>10000</v>
      </c>
      <c r="J1086">
        <v>10000</v>
      </c>
      <c r="K1086">
        <v>10000</v>
      </c>
      <c r="L1086">
        <v>10000</v>
      </c>
      <c r="M1086">
        <v>10000</v>
      </c>
      <c r="N1086">
        <v>10000</v>
      </c>
      <c r="O1086">
        <v>24279</v>
      </c>
      <c r="P1086">
        <v>6457</v>
      </c>
      <c r="Q1086">
        <v>1543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1689</v>
      </c>
      <c r="B1087" t="s">
        <v>999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1280</v>
      </c>
      <c r="P1087">
        <v>2405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1690</v>
      </c>
      <c r="B1088" t="s">
        <v>998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1691</v>
      </c>
      <c r="B1089" t="s">
        <v>999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1692</v>
      </c>
      <c r="B1090" t="s">
        <v>998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1693</v>
      </c>
      <c r="B1091" t="s">
        <v>999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1694</v>
      </c>
      <c r="B1092" t="s">
        <v>998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1695</v>
      </c>
      <c r="B1093" t="s">
        <v>999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1696</v>
      </c>
      <c r="B1094" t="s">
        <v>998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1697</v>
      </c>
      <c r="B1095" t="s">
        <v>999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1698</v>
      </c>
      <c r="B1096" t="s">
        <v>998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1699</v>
      </c>
      <c r="B1097" t="s">
        <v>999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1700</v>
      </c>
      <c r="B1098" t="s">
        <v>755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1701</v>
      </c>
      <c r="B1099" t="s">
        <v>631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1702</v>
      </c>
      <c r="B1100" t="s">
        <v>998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1703</v>
      </c>
      <c r="B1101" t="s">
        <v>999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1704</v>
      </c>
      <c r="B1102" t="s">
        <v>755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1705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1706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1707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1708</v>
      </c>
      <c r="B1106" t="s">
        <v>631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1709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1710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1711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1712</v>
      </c>
      <c r="B1110" t="s">
        <v>998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1713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1714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1715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1716</v>
      </c>
      <c r="B1114" t="s">
        <v>999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1717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1718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1719</v>
      </c>
      <c r="B1117" t="s">
        <v>342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1720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1721</v>
      </c>
      <c r="B1119" t="s">
        <v>999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1722</v>
      </c>
      <c r="B1120" t="s">
        <v>1000</v>
      </c>
      <c r="C1120">
        <v>37459</v>
      </c>
      <c r="D1120">
        <v>41389</v>
      </c>
      <c r="E1120">
        <v>44412</v>
      </c>
      <c r="F1120">
        <v>47285</v>
      </c>
      <c r="G1120">
        <v>49855</v>
      </c>
      <c r="H1120">
        <v>52425</v>
      </c>
      <c r="I1120">
        <v>55295</v>
      </c>
      <c r="J1120">
        <v>58320</v>
      </c>
      <c r="K1120">
        <v>60888</v>
      </c>
      <c r="L1120">
        <v>63459</v>
      </c>
      <c r="M1120">
        <v>65423</v>
      </c>
      <c r="N1120">
        <v>66179</v>
      </c>
      <c r="O1120">
        <v>46635</v>
      </c>
      <c r="P1120">
        <v>47711</v>
      </c>
      <c r="Q1120">
        <v>1580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1723</v>
      </c>
      <c r="B1121" t="s">
        <v>591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1724</v>
      </c>
      <c r="B1122" t="s">
        <v>590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1725</v>
      </c>
      <c r="B1123" t="s">
        <v>589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1726</v>
      </c>
      <c r="B1124" t="s">
        <v>987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1727</v>
      </c>
      <c r="B1125" t="s">
        <v>1001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1728</v>
      </c>
      <c r="B1126" t="s">
        <v>1002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1729</v>
      </c>
      <c r="B1127" t="s">
        <v>587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1730</v>
      </c>
      <c r="B1128" t="s">
        <v>585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1731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1732</v>
      </c>
      <c r="B1130" t="s">
        <v>583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1733</v>
      </c>
      <c r="B1131" t="s">
        <v>584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1734</v>
      </c>
      <c r="B1132" t="s">
        <v>583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1735</v>
      </c>
      <c r="B1133" t="s">
        <v>588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1736</v>
      </c>
      <c r="B1134" t="s">
        <v>586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1737</v>
      </c>
      <c r="B1135" t="s">
        <v>583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1738</v>
      </c>
      <c r="B1136" t="s">
        <v>588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1739</v>
      </c>
      <c r="B1137" t="s">
        <v>584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1740</v>
      </c>
      <c r="B1138" t="s">
        <v>587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1741</v>
      </c>
      <c r="B1139" t="s">
        <v>585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1742</v>
      </c>
      <c r="B1140" t="s">
        <v>586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1743</v>
      </c>
      <c r="B1141" t="s">
        <v>1003</v>
      </c>
      <c r="C1141">
        <v>16</v>
      </c>
      <c r="D1141">
        <v>16</v>
      </c>
      <c r="E1141">
        <v>16</v>
      </c>
      <c r="F1141">
        <v>16</v>
      </c>
      <c r="G1141">
        <v>16</v>
      </c>
      <c r="H1141">
        <v>16</v>
      </c>
      <c r="I1141">
        <v>16</v>
      </c>
      <c r="J1141">
        <v>16</v>
      </c>
      <c r="K1141">
        <v>16</v>
      </c>
      <c r="L1141">
        <v>16</v>
      </c>
      <c r="M1141">
        <v>16</v>
      </c>
      <c r="N1141">
        <v>16</v>
      </c>
      <c r="O1141">
        <v>16</v>
      </c>
      <c r="P1141">
        <v>16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1744</v>
      </c>
      <c r="B1142" t="s">
        <v>648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1745</v>
      </c>
      <c r="B1143" t="s">
        <v>647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1746</v>
      </c>
      <c r="B1144" t="s">
        <v>649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1747</v>
      </c>
      <c r="B1145" t="s">
        <v>755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1748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1749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1750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1751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1752</v>
      </c>
      <c r="B1150" t="s">
        <v>631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1753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1754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1755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1756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1757</v>
      </c>
      <c r="B1155" t="s">
        <v>998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1758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1759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1760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1761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1762</v>
      </c>
      <c r="B1160" t="s">
        <v>999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1763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1764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1765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1766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1767</v>
      </c>
      <c r="B1165" t="s">
        <v>342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1768</v>
      </c>
      <c r="B1166" t="s">
        <v>1004</v>
      </c>
      <c r="C1166">
        <v>55</v>
      </c>
      <c r="D1166">
        <v>57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55</v>
      </c>
      <c r="P1166">
        <v>57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1769</v>
      </c>
      <c r="B1167" t="s">
        <v>870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1770</v>
      </c>
      <c r="B1168" t="s">
        <v>987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1771</v>
      </c>
      <c r="B1169" t="s">
        <v>591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1772</v>
      </c>
      <c r="B1170" t="s">
        <v>590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1773</v>
      </c>
      <c r="B1171" t="s">
        <v>589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1774</v>
      </c>
      <c r="B1172" t="s">
        <v>586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1775</v>
      </c>
      <c r="B1173" t="s">
        <v>591</v>
      </c>
      <c r="C1173">
        <v>111</v>
      </c>
      <c r="D1173">
        <v>111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61</v>
      </c>
      <c r="P1173">
        <v>67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1776</v>
      </c>
      <c r="B1174" t="s">
        <v>591</v>
      </c>
      <c r="C1174">
        <v>111</v>
      </c>
      <c r="D1174">
        <v>111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105</v>
      </c>
      <c r="P1174">
        <v>81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1777</v>
      </c>
      <c r="B1175" t="s">
        <v>591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1778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1779</v>
      </c>
      <c r="B1177" t="s">
        <v>590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1780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1781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1782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1783</v>
      </c>
      <c r="B1181" t="s">
        <v>589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1784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1785</v>
      </c>
      <c r="B1183" t="s">
        <v>589</v>
      </c>
      <c r="C1183">
        <v>10</v>
      </c>
      <c r="D1183">
        <v>10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10</v>
      </c>
      <c r="P1183">
        <v>3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1786</v>
      </c>
      <c r="B1184" t="s">
        <v>589</v>
      </c>
      <c r="C1184">
        <v>10</v>
      </c>
      <c r="D1184">
        <v>10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4</v>
      </c>
      <c r="P1184">
        <v>8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1787</v>
      </c>
      <c r="B1185" t="s">
        <v>588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1788</v>
      </c>
      <c r="B1186" t="s">
        <v>585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1789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1790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1791</v>
      </c>
      <c r="B1189" t="s">
        <v>755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1794</v>
      </c>
      <c r="B1190" t="s">
        <v>631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1795</v>
      </c>
      <c r="B1191" t="s">
        <v>998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1797</v>
      </c>
      <c r="B1192" t="s">
        <v>1010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1799</v>
      </c>
      <c r="B1193" t="s">
        <v>999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1800</v>
      </c>
      <c r="B1194" t="s">
        <v>998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1801</v>
      </c>
      <c r="B1195" t="s">
        <v>631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1802</v>
      </c>
      <c r="B1196" t="s">
        <v>755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1815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1816</v>
      </c>
      <c r="B1198" t="s">
        <v>755</v>
      </c>
      <c r="C1198">
        <v>1450</v>
      </c>
      <c r="D1198">
        <v>1450</v>
      </c>
      <c r="E1198">
        <v>1450</v>
      </c>
      <c r="F1198">
        <v>1450</v>
      </c>
      <c r="G1198">
        <v>1450</v>
      </c>
      <c r="H1198">
        <v>1450</v>
      </c>
      <c r="I1198">
        <v>1450</v>
      </c>
      <c r="J1198">
        <v>1450</v>
      </c>
      <c r="K1198">
        <v>1450</v>
      </c>
      <c r="L1198">
        <v>1450</v>
      </c>
      <c r="M1198">
        <v>1450</v>
      </c>
      <c r="N1198">
        <v>1450</v>
      </c>
      <c r="O1198">
        <v>1348</v>
      </c>
      <c r="P1198">
        <v>2030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1817</v>
      </c>
      <c r="B1199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1818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1819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1820</v>
      </c>
      <c r="B1202" t="s">
        <v>631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1821</v>
      </c>
      <c r="B1203" t="s">
        <v>631</v>
      </c>
      <c r="C1203">
        <v>446</v>
      </c>
      <c r="D1203">
        <v>446</v>
      </c>
      <c r="E1203">
        <v>867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1361</v>
      </c>
      <c r="Q1203">
        <v>1483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1822</v>
      </c>
      <c r="B1204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1823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1824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1825</v>
      </c>
      <c r="B1207" t="s">
        <v>998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1826</v>
      </c>
      <c r="B1208" t="s">
        <v>998</v>
      </c>
      <c r="C1208">
        <v>8500</v>
      </c>
      <c r="D1208">
        <v>8500</v>
      </c>
      <c r="E1208">
        <v>8500</v>
      </c>
      <c r="F1208">
        <v>8500</v>
      </c>
      <c r="G1208">
        <v>8500</v>
      </c>
      <c r="H1208">
        <v>8500</v>
      </c>
      <c r="I1208">
        <v>8500</v>
      </c>
      <c r="J1208">
        <v>8500</v>
      </c>
      <c r="K1208">
        <v>8500</v>
      </c>
      <c r="L1208">
        <v>8500</v>
      </c>
      <c r="M1208">
        <v>8500</v>
      </c>
      <c r="N1208">
        <v>8500</v>
      </c>
      <c r="O1208">
        <v>360</v>
      </c>
      <c r="P1208">
        <v>1770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1827</v>
      </c>
      <c r="B1209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1828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1829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1830</v>
      </c>
      <c r="B1212" t="s">
        <v>999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1831</v>
      </c>
      <c r="B1213" t="s">
        <v>999</v>
      </c>
      <c r="C1213">
        <v>8500</v>
      </c>
      <c r="D1213">
        <v>8500</v>
      </c>
      <c r="E1213">
        <v>8500</v>
      </c>
      <c r="F1213">
        <v>8500</v>
      </c>
      <c r="G1213">
        <v>8500</v>
      </c>
      <c r="H1213">
        <v>8500</v>
      </c>
      <c r="I1213">
        <v>8500</v>
      </c>
      <c r="J1213">
        <v>8500</v>
      </c>
      <c r="K1213">
        <v>8500</v>
      </c>
      <c r="L1213">
        <v>8500</v>
      </c>
      <c r="M1213">
        <v>8500</v>
      </c>
      <c r="N1213">
        <v>8500</v>
      </c>
      <c r="O1213">
        <v>1255</v>
      </c>
      <c r="P1213">
        <v>6902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1832</v>
      </c>
      <c r="B1214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1833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1834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1835</v>
      </c>
      <c r="B1217" t="s">
        <v>342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1836</v>
      </c>
      <c r="B1218" t="s">
        <v>755</v>
      </c>
      <c r="C1218">
        <v>1550</v>
      </c>
      <c r="D1218">
        <v>1550</v>
      </c>
      <c r="E1218">
        <v>1650</v>
      </c>
      <c r="F1218">
        <v>1650</v>
      </c>
      <c r="G1218">
        <v>1650</v>
      </c>
      <c r="H1218">
        <v>1650</v>
      </c>
      <c r="I1218">
        <v>1650</v>
      </c>
      <c r="J1218">
        <v>1650</v>
      </c>
      <c r="K1218">
        <v>1650</v>
      </c>
      <c r="L1218">
        <v>1650</v>
      </c>
      <c r="M1218">
        <v>1650</v>
      </c>
      <c r="N1218">
        <v>1650</v>
      </c>
      <c r="O1218">
        <v>1028</v>
      </c>
      <c r="P1218">
        <v>130</v>
      </c>
      <c r="Q1218">
        <v>2070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1837</v>
      </c>
      <c r="B1219" t="s">
        <v>631</v>
      </c>
      <c r="C1219">
        <v>544</v>
      </c>
      <c r="D1219">
        <v>544</v>
      </c>
      <c r="E1219">
        <v>808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853</v>
      </c>
      <c r="P1219">
        <v>0</v>
      </c>
      <c r="Q1219">
        <v>631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1838</v>
      </c>
      <c r="B1220" t="s">
        <v>998</v>
      </c>
      <c r="C1220">
        <v>9000</v>
      </c>
      <c r="D1220">
        <v>9000</v>
      </c>
      <c r="E1220">
        <v>10000</v>
      </c>
      <c r="F1220">
        <v>10000</v>
      </c>
      <c r="G1220">
        <v>10000</v>
      </c>
      <c r="H1220">
        <v>10000</v>
      </c>
      <c r="I1220">
        <v>10000</v>
      </c>
      <c r="J1220">
        <v>10000</v>
      </c>
      <c r="K1220">
        <v>10000</v>
      </c>
      <c r="L1220">
        <v>10000</v>
      </c>
      <c r="M1220">
        <v>10000</v>
      </c>
      <c r="N1220">
        <v>10000</v>
      </c>
      <c r="O1220">
        <v>0</v>
      </c>
      <c r="P1220">
        <v>3849</v>
      </c>
      <c r="Q1220">
        <v>12239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1839</v>
      </c>
      <c r="B1221" t="s">
        <v>999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2745</v>
      </c>
      <c r="P1221">
        <v>3575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1840</v>
      </c>
      <c r="B1222" t="s">
        <v>1011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1841</v>
      </c>
      <c r="B1224" t="s">
        <v>1012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1842</v>
      </c>
      <c r="B1225" t="s">
        <v>1013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1843</v>
      </c>
      <c r="B1226" t="s">
        <v>1014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1844</v>
      </c>
      <c r="B1227" t="s">
        <v>1015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1845</v>
      </c>
      <c r="B1228" t="s">
        <v>1016</v>
      </c>
      <c r="C1228">
        <v>519</v>
      </c>
      <c r="D1228">
        <v>519</v>
      </c>
      <c r="E1228">
        <v>519</v>
      </c>
      <c r="F1228">
        <v>519</v>
      </c>
      <c r="G1228">
        <v>519</v>
      </c>
      <c r="H1228">
        <v>520</v>
      </c>
      <c r="I1228">
        <v>519</v>
      </c>
      <c r="J1228">
        <v>519</v>
      </c>
      <c r="K1228">
        <v>519</v>
      </c>
      <c r="L1228">
        <v>520</v>
      </c>
      <c r="M1228">
        <v>520</v>
      </c>
      <c r="N1228">
        <v>520</v>
      </c>
      <c r="O1228">
        <v>364</v>
      </c>
      <c r="P1228">
        <v>287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1846</v>
      </c>
      <c r="B1229" t="s">
        <v>1017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2160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1847</v>
      </c>
      <c r="B1230" t="s">
        <v>591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1848</v>
      </c>
      <c r="B1231" t="s">
        <v>590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1849</v>
      </c>
      <c r="B1232" t="s">
        <v>589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1850</v>
      </c>
      <c r="B1233" t="s">
        <v>586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1851</v>
      </c>
      <c r="B1234" t="s">
        <v>870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2</v>
      </c>
      <c r="P1234">
        <v>18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1852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2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1853</v>
      </c>
      <c r="B1236" t="s">
        <v>987</v>
      </c>
      <c r="C1236">
        <v>8</v>
      </c>
      <c r="D1236">
        <v>8</v>
      </c>
      <c r="E1236">
        <v>8</v>
      </c>
      <c r="F1236">
        <v>8</v>
      </c>
      <c r="G1236">
        <v>8</v>
      </c>
      <c r="H1236">
        <v>8</v>
      </c>
      <c r="I1236">
        <v>8</v>
      </c>
      <c r="J1236">
        <v>8</v>
      </c>
      <c r="K1236">
        <v>8</v>
      </c>
      <c r="L1236">
        <v>8</v>
      </c>
      <c r="M1236">
        <v>8</v>
      </c>
      <c r="N1236">
        <v>8</v>
      </c>
      <c r="O1236">
        <v>8</v>
      </c>
      <c r="P1236">
        <v>8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1854</v>
      </c>
      <c r="B1237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1855</v>
      </c>
      <c r="B1238" t="s">
        <v>591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1856</v>
      </c>
      <c r="B1239" t="s">
        <v>590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1857</v>
      </c>
      <c r="B1240" t="s">
        <v>589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1858</v>
      </c>
      <c r="B1241" t="s">
        <v>586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1859</v>
      </c>
      <c r="B1242" t="s">
        <v>785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1860</v>
      </c>
      <c r="B1243" t="s">
        <v>1018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1861</v>
      </c>
      <c r="B1244" t="s">
        <v>786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1862</v>
      </c>
      <c r="B1245" t="s">
        <v>1019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1863</v>
      </c>
      <c r="B1246" t="s">
        <v>1020</v>
      </c>
      <c r="C1246">
        <v>455319</v>
      </c>
      <c r="D1246">
        <v>396127</v>
      </c>
      <c r="E1246">
        <v>437060</v>
      </c>
      <c r="F1246">
        <v>432534</v>
      </c>
      <c r="G1246">
        <v>345898</v>
      </c>
      <c r="H1246">
        <v>400395</v>
      </c>
      <c r="I1246">
        <v>376942</v>
      </c>
      <c r="J1246">
        <v>425741</v>
      </c>
      <c r="K1246">
        <v>369860</v>
      </c>
      <c r="L1246">
        <v>398994</v>
      </c>
      <c r="M1246">
        <v>365223</v>
      </c>
      <c r="N1246">
        <v>358509</v>
      </c>
      <c r="O1246">
        <v>463205</v>
      </c>
      <c r="P1246">
        <v>459270</v>
      </c>
      <c r="Q1246">
        <v>346401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1864</v>
      </c>
      <c r="B1247" t="s">
        <v>1021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2160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1865</v>
      </c>
      <c r="B1248" t="s">
        <v>1022</v>
      </c>
      <c r="C1248">
        <v>2229750</v>
      </c>
      <c r="D1248">
        <v>2437811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2229750</v>
      </c>
      <c r="P1248">
        <v>2437811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1866</v>
      </c>
      <c r="B1249" t="s">
        <v>589</v>
      </c>
      <c r="C1249">
        <v>4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3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1867</v>
      </c>
      <c r="B1250" t="s">
        <v>590</v>
      </c>
      <c r="C1250">
        <v>59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59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1868</v>
      </c>
      <c r="B1251" t="s">
        <v>591</v>
      </c>
      <c r="C1251">
        <v>130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174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1869</v>
      </c>
      <c r="B1252" t="s">
        <v>648</v>
      </c>
      <c r="C1252">
        <v>106098</v>
      </c>
      <c r="D1252">
        <v>84989</v>
      </c>
      <c r="E1252">
        <v>71112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138247</v>
      </c>
      <c r="P1252">
        <v>134878</v>
      </c>
      <c r="Q1252">
        <v>108335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1870</v>
      </c>
      <c r="B1253" t="s">
        <v>647</v>
      </c>
      <c r="C1253">
        <v>12</v>
      </c>
      <c r="D1253">
        <v>12</v>
      </c>
      <c r="E1253">
        <v>12</v>
      </c>
      <c r="F1253">
        <v>12</v>
      </c>
      <c r="G1253">
        <v>12</v>
      </c>
      <c r="H1253">
        <v>12</v>
      </c>
      <c r="I1253">
        <v>12</v>
      </c>
      <c r="J1253">
        <v>12</v>
      </c>
      <c r="K1253">
        <v>12</v>
      </c>
      <c r="L1253">
        <v>12</v>
      </c>
      <c r="M1253">
        <v>12</v>
      </c>
      <c r="N1253">
        <v>12</v>
      </c>
      <c r="O1253">
        <v>11</v>
      </c>
      <c r="P1253">
        <v>2</v>
      </c>
      <c r="Q1253">
        <v>3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1871</v>
      </c>
      <c r="B1254" t="s">
        <v>649</v>
      </c>
      <c r="C1254">
        <v>8</v>
      </c>
      <c r="D1254">
        <v>8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8</v>
      </c>
      <c r="P1254">
        <v>3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1872</v>
      </c>
      <c r="B1255" t="s">
        <v>589</v>
      </c>
      <c r="C1255">
        <v>9</v>
      </c>
      <c r="D1255">
        <v>9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6</v>
      </c>
      <c r="P1255">
        <v>4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1873</v>
      </c>
      <c r="B1256" t="s">
        <v>590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1874</v>
      </c>
      <c r="B1257" t="s">
        <v>591</v>
      </c>
      <c r="C1257">
        <v>145</v>
      </c>
      <c r="D1257">
        <v>145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116</v>
      </c>
      <c r="P1257">
        <v>105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1875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1876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1877</v>
      </c>
      <c r="B1260" t="s">
        <v>631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1878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1879</v>
      </c>
      <c r="B1262" t="s">
        <v>998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1880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1881</v>
      </c>
      <c r="B1264" t="s">
        <v>342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1882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1883</v>
      </c>
      <c r="B1266" t="s">
        <v>999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1884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1885</v>
      </c>
      <c r="B1268" t="s">
        <v>591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1886</v>
      </c>
      <c r="B1269" t="s">
        <v>590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1887</v>
      </c>
      <c r="B1270" t="s">
        <v>589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1888</v>
      </c>
      <c r="B1271" t="s">
        <v>589</v>
      </c>
      <c r="C1271">
        <v>10</v>
      </c>
      <c r="D1271">
        <v>10</v>
      </c>
      <c r="E1271">
        <v>10</v>
      </c>
      <c r="F1271">
        <v>10</v>
      </c>
      <c r="G1271">
        <v>10</v>
      </c>
      <c r="H1271">
        <v>10</v>
      </c>
      <c r="I1271">
        <v>10</v>
      </c>
      <c r="J1271">
        <v>10</v>
      </c>
      <c r="K1271">
        <v>10</v>
      </c>
      <c r="L1271">
        <v>10</v>
      </c>
      <c r="M1271">
        <v>10</v>
      </c>
      <c r="N1271">
        <v>10</v>
      </c>
      <c r="O1271">
        <v>8</v>
      </c>
      <c r="P1271">
        <v>6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1889</v>
      </c>
      <c r="B1272" t="s">
        <v>590</v>
      </c>
      <c r="C1272">
        <v>11</v>
      </c>
      <c r="D1272">
        <v>11</v>
      </c>
      <c r="E1272">
        <v>9</v>
      </c>
      <c r="F1272">
        <v>11</v>
      </c>
      <c r="G1272">
        <v>11</v>
      </c>
      <c r="H1272">
        <v>9</v>
      </c>
      <c r="I1272">
        <v>11</v>
      </c>
      <c r="J1272">
        <v>10</v>
      </c>
      <c r="K1272">
        <v>11</v>
      </c>
      <c r="L1272">
        <v>11</v>
      </c>
      <c r="M1272">
        <v>10</v>
      </c>
      <c r="N1272">
        <v>11</v>
      </c>
      <c r="O1272">
        <v>9</v>
      </c>
      <c r="P1272">
        <v>13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1890</v>
      </c>
      <c r="B1273" t="s">
        <v>591</v>
      </c>
      <c r="C1273">
        <v>131</v>
      </c>
      <c r="D1273">
        <v>131</v>
      </c>
      <c r="E1273">
        <v>112</v>
      </c>
      <c r="F1273">
        <v>137</v>
      </c>
      <c r="G1273">
        <v>131</v>
      </c>
      <c r="H1273">
        <v>112</v>
      </c>
      <c r="I1273">
        <v>137</v>
      </c>
      <c r="J1273">
        <v>125</v>
      </c>
      <c r="K1273">
        <v>131</v>
      </c>
      <c r="L1273">
        <v>137</v>
      </c>
      <c r="M1273">
        <v>119</v>
      </c>
      <c r="N1273">
        <v>131</v>
      </c>
      <c r="O1273">
        <v>89</v>
      </c>
      <c r="P1273">
        <v>88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1891</v>
      </c>
      <c r="B1274" t="s">
        <v>589</v>
      </c>
      <c r="C1274">
        <v>7</v>
      </c>
      <c r="D1274">
        <v>7</v>
      </c>
      <c r="E1274">
        <v>7</v>
      </c>
      <c r="F1274">
        <v>7</v>
      </c>
      <c r="G1274">
        <v>7</v>
      </c>
      <c r="H1274">
        <v>7</v>
      </c>
      <c r="I1274">
        <v>7</v>
      </c>
      <c r="J1274">
        <v>7</v>
      </c>
      <c r="K1274">
        <v>7</v>
      </c>
      <c r="L1274">
        <v>7</v>
      </c>
      <c r="M1274">
        <v>7</v>
      </c>
      <c r="N1274">
        <v>7</v>
      </c>
      <c r="O1274">
        <v>4</v>
      </c>
      <c r="P1274">
        <v>9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1892</v>
      </c>
      <c r="B1275" t="s">
        <v>590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1893</v>
      </c>
      <c r="B1276" t="s">
        <v>591</v>
      </c>
      <c r="C1276">
        <v>127</v>
      </c>
      <c r="D1276">
        <v>127</v>
      </c>
      <c r="E1276">
        <v>109</v>
      </c>
      <c r="F1276">
        <v>133</v>
      </c>
      <c r="G1276">
        <v>127</v>
      </c>
      <c r="H1276">
        <v>110</v>
      </c>
      <c r="I1276">
        <v>133</v>
      </c>
      <c r="J1276">
        <v>121</v>
      </c>
      <c r="K1276">
        <v>127</v>
      </c>
      <c r="L1276">
        <v>133</v>
      </c>
      <c r="M1276">
        <v>115</v>
      </c>
      <c r="N1276">
        <v>127</v>
      </c>
      <c r="O1276">
        <v>77</v>
      </c>
      <c r="P1276">
        <v>96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1894</v>
      </c>
      <c r="B1277" t="s">
        <v>589</v>
      </c>
      <c r="C1277">
        <v>7</v>
      </c>
      <c r="D1277">
        <v>7</v>
      </c>
      <c r="E1277">
        <v>7</v>
      </c>
      <c r="F1277">
        <v>7</v>
      </c>
      <c r="G1277">
        <v>7</v>
      </c>
      <c r="H1277">
        <v>7</v>
      </c>
      <c r="I1277">
        <v>7</v>
      </c>
      <c r="J1277">
        <v>7</v>
      </c>
      <c r="K1277">
        <v>7</v>
      </c>
      <c r="L1277">
        <v>7</v>
      </c>
      <c r="M1277">
        <v>7</v>
      </c>
      <c r="N1277">
        <v>7</v>
      </c>
      <c r="O1277">
        <v>5</v>
      </c>
      <c r="P1277">
        <v>3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1895</v>
      </c>
      <c r="B1278" t="s">
        <v>590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1896</v>
      </c>
      <c r="B1279" t="s">
        <v>591</v>
      </c>
      <c r="C1279">
        <v>127</v>
      </c>
      <c r="D1279">
        <v>127</v>
      </c>
      <c r="E1279">
        <v>109</v>
      </c>
      <c r="F1279">
        <v>133</v>
      </c>
      <c r="G1279">
        <v>127</v>
      </c>
      <c r="H1279">
        <v>110</v>
      </c>
      <c r="I1279">
        <v>133</v>
      </c>
      <c r="J1279">
        <v>121</v>
      </c>
      <c r="K1279">
        <v>127</v>
      </c>
      <c r="L1279">
        <v>133</v>
      </c>
      <c r="M1279">
        <v>115</v>
      </c>
      <c r="N1279">
        <v>127</v>
      </c>
      <c r="O1279">
        <v>117</v>
      </c>
      <c r="P1279">
        <v>193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1897</v>
      </c>
      <c r="B1280" t="s">
        <v>754</v>
      </c>
      <c r="C1280">
        <v>5</v>
      </c>
      <c r="D1280">
        <v>5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4</v>
      </c>
      <c r="P1280">
        <v>4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1898</v>
      </c>
      <c r="B1281" t="s">
        <v>624</v>
      </c>
      <c r="C1281">
        <v>40</v>
      </c>
      <c r="D1281">
        <v>47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42</v>
      </c>
      <c r="P1281">
        <v>47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1899</v>
      </c>
      <c r="B1282" t="s">
        <v>589</v>
      </c>
      <c r="C1282">
        <v>10</v>
      </c>
      <c r="D1282">
        <v>10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9</v>
      </c>
      <c r="P1282">
        <v>10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1900</v>
      </c>
      <c r="B1283" t="s">
        <v>590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1901</v>
      </c>
      <c r="B1284" t="s">
        <v>591</v>
      </c>
      <c r="C1284">
        <v>111</v>
      </c>
      <c r="D1284">
        <v>111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93</v>
      </c>
      <c r="P1284">
        <v>85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1902</v>
      </c>
      <c r="B1285" t="s">
        <v>1024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1903</v>
      </c>
      <c r="B1286" t="s">
        <v>1025</v>
      </c>
      <c r="C1286">
        <v>0</v>
      </c>
      <c r="D1286">
        <v>40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35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1904</v>
      </c>
      <c r="B1287" t="s">
        <v>1026</v>
      </c>
      <c r="C1287">
        <v>0</v>
      </c>
      <c r="D1287">
        <v>17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17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1905</v>
      </c>
      <c r="B1288" t="s">
        <v>1027</v>
      </c>
      <c r="C1288">
        <v>0</v>
      </c>
      <c r="D1288">
        <v>45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39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1906</v>
      </c>
      <c r="B1289" t="s">
        <v>1028</v>
      </c>
      <c r="C1289">
        <v>0</v>
      </c>
      <c r="D1289">
        <v>21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20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1907</v>
      </c>
      <c r="B1290" t="s">
        <v>1029</v>
      </c>
      <c r="C1290">
        <v>0</v>
      </c>
      <c r="D1290">
        <v>31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20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1908</v>
      </c>
      <c r="B1291" t="s">
        <v>1030</v>
      </c>
      <c r="C1291">
        <v>0</v>
      </c>
      <c r="D1291">
        <v>28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25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1909</v>
      </c>
      <c r="B1292" t="s">
        <v>755</v>
      </c>
      <c r="C1292">
        <v>1650</v>
      </c>
      <c r="D1292">
        <v>1650</v>
      </c>
      <c r="E1292">
        <v>1650</v>
      </c>
      <c r="F1292">
        <v>1650</v>
      </c>
      <c r="G1292">
        <v>1650</v>
      </c>
      <c r="H1292">
        <v>1650</v>
      </c>
      <c r="I1292">
        <v>1650</v>
      </c>
      <c r="J1292">
        <v>1650</v>
      </c>
      <c r="K1292">
        <v>1650</v>
      </c>
      <c r="L1292">
        <v>1650</v>
      </c>
      <c r="M1292">
        <v>1650</v>
      </c>
      <c r="N1292">
        <v>1650</v>
      </c>
      <c r="O1292">
        <v>637</v>
      </c>
      <c r="P1292">
        <v>703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1910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1645</v>
      </c>
      <c r="P1293">
        <v>1226</v>
      </c>
      <c r="Q1293">
        <v>795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1911</v>
      </c>
      <c r="B1294" t="s">
        <v>755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1912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1913</v>
      </c>
      <c r="B1296" t="s">
        <v>631</v>
      </c>
      <c r="C1296">
        <v>111</v>
      </c>
      <c r="D1296">
        <v>111</v>
      </c>
      <c r="E1296">
        <v>2142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1914</v>
      </c>
      <c r="B1297" t="s">
        <v>631</v>
      </c>
      <c r="C1297">
        <v>475</v>
      </c>
      <c r="D1297">
        <v>475</v>
      </c>
      <c r="E1297">
        <v>706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977</v>
      </c>
      <c r="P1297">
        <v>1199</v>
      </c>
      <c r="Q1297">
        <v>460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1915</v>
      </c>
      <c r="B1298" t="s">
        <v>631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1916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1917</v>
      </c>
      <c r="B1300" t="s">
        <v>998</v>
      </c>
      <c r="C1300">
        <v>10000</v>
      </c>
      <c r="D1300">
        <v>10000</v>
      </c>
      <c r="E1300">
        <v>10000</v>
      </c>
      <c r="F1300">
        <v>10000</v>
      </c>
      <c r="G1300">
        <v>10000</v>
      </c>
      <c r="H1300">
        <v>10000</v>
      </c>
      <c r="I1300">
        <v>10000</v>
      </c>
      <c r="J1300">
        <v>10000</v>
      </c>
      <c r="K1300">
        <v>10000</v>
      </c>
      <c r="L1300">
        <v>10000</v>
      </c>
      <c r="M1300">
        <v>10000</v>
      </c>
      <c r="N1300">
        <v>10000</v>
      </c>
      <c r="O1300">
        <v>2632</v>
      </c>
      <c r="P1300">
        <v>0</v>
      </c>
      <c r="Q1300">
        <v>2900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1918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1252</v>
      </c>
      <c r="P1301">
        <v>399</v>
      </c>
      <c r="Q1301">
        <v>4335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1919</v>
      </c>
      <c r="B1302" t="s">
        <v>998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1920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1921</v>
      </c>
      <c r="B1304" t="s">
        <v>999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791</v>
      </c>
      <c r="P1304">
        <v>250</v>
      </c>
      <c r="Q1304">
        <v>100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1922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5616</v>
      </c>
      <c r="P1305">
        <v>4727</v>
      </c>
      <c r="Q1305">
        <v>3461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1923</v>
      </c>
      <c r="B1306" t="s">
        <v>999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1924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1925</v>
      </c>
      <c r="B1308" t="s">
        <v>1031</v>
      </c>
      <c r="C1308">
        <v>100</v>
      </c>
      <c r="D1308">
        <v>100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100</v>
      </c>
      <c r="P1308">
        <v>100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1926</v>
      </c>
      <c r="B1309" t="s">
        <v>1032</v>
      </c>
      <c r="C1309">
        <v>2</v>
      </c>
      <c r="D1309">
        <v>3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2</v>
      </c>
      <c r="P1309">
        <v>3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1927</v>
      </c>
      <c r="B1310" t="s">
        <v>1033</v>
      </c>
      <c r="C1310">
        <v>402</v>
      </c>
      <c r="D1310">
        <v>402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378</v>
      </c>
      <c r="P1310">
        <v>365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1928</v>
      </c>
      <c r="B1311" t="s">
        <v>1034</v>
      </c>
      <c r="C1311">
        <v>112</v>
      </c>
      <c r="D1311">
        <v>112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89</v>
      </c>
      <c r="P1311">
        <v>73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1929</v>
      </c>
      <c r="B1312" t="s">
        <v>1034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1930</v>
      </c>
      <c r="B1313" t="s">
        <v>1034</v>
      </c>
      <c r="C1313">
        <v>112</v>
      </c>
      <c r="D1313">
        <v>112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89</v>
      </c>
      <c r="P1313">
        <v>73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1931</v>
      </c>
      <c r="B1314" t="s">
        <v>1034</v>
      </c>
      <c r="C1314">
        <v>112</v>
      </c>
      <c r="D1314">
        <v>112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89</v>
      </c>
      <c r="P1314">
        <v>73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1932</v>
      </c>
      <c r="B1315" t="s">
        <v>1034</v>
      </c>
      <c r="C1315">
        <v>50</v>
      </c>
      <c r="D1315">
        <v>50</v>
      </c>
      <c r="E1315">
        <v>50</v>
      </c>
      <c r="F1315">
        <v>50</v>
      </c>
      <c r="G1315">
        <v>50</v>
      </c>
      <c r="H1315">
        <v>50</v>
      </c>
      <c r="I1315">
        <v>50</v>
      </c>
      <c r="J1315">
        <v>50</v>
      </c>
      <c r="K1315">
        <v>50</v>
      </c>
      <c r="L1315">
        <v>50</v>
      </c>
      <c r="M1315">
        <v>50</v>
      </c>
      <c r="N1315">
        <v>50</v>
      </c>
      <c r="O1315">
        <v>46</v>
      </c>
      <c r="P1315">
        <v>75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1933</v>
      </c>
      <c r="B1316" t="s">
        <v>1034</v>
      </c>
      <c r="C1316">
        <v>40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21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1934</v>
      </c>
      <c r="B1317" t="s">
        <v>1034</v>
      </c>
      <c r="C1317">
        <v>80</v>
      </c>
      <c r="D1317">
        <v>80</v>
      </c>
      <c r="E1317">
        <v>80</v>
      </c>
      <c r="F1317">
        <v>80</v>
      </c>
      <c r="G1317">
        <v>80</v>
      </c>
      <c r="H1317">
        <v>80</v>
      </c>
      <c r="I1317">
        <v>80</v>
      </c>
      <c r="J1317">
        <v>80</v>
      </c>
      <c r="K1317">
        <v>80</v>
      </c>
      <c r="L1317">
        <v>80</v>
      </c>
      <c r="M1317">
        <v>80</v>
      </c>
      <c r="N1317">
        <v>80</v>
      </c>
      <c r="O1317">
        <v>36</v>
      </c>
      <c r="P1317">
        <v>30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1935</v>
      </c>
      <c r="B1318" t="s">
        <v>1034</v>
      </c>
      <c r="C1318">
        <v>50</v>
      </c>
      <c r="D1318">
        <v>50</v>
      </c>
      <c r="E1318">
        <v>50</v>
      </c>
      <c r="F1318">
        <v>50</v>
      </c>
      <c r="G1318">
        <v>50</v>
      </c>
      <c r="H1318">
        <v>50</v>
      </c>
      <c r="I1318">
        <v>50</v>
      </c>
      <c r="J1318">
        <v>50</v>
      </c>
      <c r="K1318">
        <v>50</v>
      </c>
      <c r="L1318">
        <v>50</v>
      </c>
      <c r="M1318">
        <v>50</v>
      </c>
      <c r="N1318">
        <v>50</v>
      </c>
      <c r="O1318">
        <v>46</v>
      </c>
      <c r="P1318">
        <v>75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1936</v>
      </c>
      <c r="B1319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80</v>
      </c>
      <c r="J1319">
        <v>80</v>
      </c>
      <c r="K1319">
        <v>80</v>
      </c>
      <c r="L1319">
        <v>80</v>
      </c>
      <c r="M1319">
        <v>80</v>
      </c>
      <c r="N1319">
        <v>80</v>
      </c>
      <c r="O1319">
        <v>41</v>
      </c>
      <c r="P1319">
        <v>37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1937</v>
      </c>
      <c r="B1320" t="s">
        <v>1034</v>
      </c>
      <c r="C1320">
        <v>80</v>
      </c>
      <c r="D1320">
        <v>80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77</v>
      </c>
      <c r="P1320">
        <v>75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1938</v>
      </c>
      <c r="B1321" t="s">
        <v>1034</v>
      </c>
      <c r="C1321">
        <v>80</v>
      </c>
      <c r="D1321">
        <v>80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1939</v>
      </c>
      <c r="B1322" t="s">
        <v>1034</v>
      </c>
      <c r="C1322">
        <v>50</v>
      </c>
      <c r="D1322">
        <v>50</v>
      </c>
      <c r="E1322">
        <v>50</v>
      </c>
      <c r="F1322">
        <v>50</v>
      </c>
      <c r="G1322">
        <v>50</v>
      </c>
      <c r="H1322">
        <v>50</v>
      </c>
      <c r="I1322">
        <v>50</v>
      </c>
      <c r="J1322">
        <v>50</v>
      </c>
      <c r="K1322">
        <v>50</v>
      </c>
      <c r="L1322">
        <v>50</v>
      </c>
      <c r="M1322">
        <v>50</v>
      </c>
      <c r="N1322">
        <v>50</v>
      </c>
      <c r="O1322">
        <v>46</v>
      </c>
      <c r="P1322">
        <v>75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1940</v>
      </c>
      <c r="B1323" t="s">
        <v>1034</v>
      </c>
      <c r="C1323">
        <v>80</v>
      </c>
      <c r="D1323">
        <v>80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77</v>
      </c>
      <c r="P1323">
        <v>75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1941</v>
      </c>
      <c r="B1324" t="s">
        <v>1034</v>
      </c>
      <c r="C1324">
        <v>112</v>
      </c>
      <c r="D1324">
        <v>112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89</v>
      </c>
      <c r="P1324">
        <v>73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1942</v>
      </c>
      <c r="B1325" t="s">
        <v>1034</v>
      </c>
      <c r="C1325">
        <v>112</v>
      </c>
      <c r="D1325">
        <v>112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89</v>
      </c>
      <c r="P1325">
        <v>73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1943</v>
      </c>
      <c r="B1326" t="s">
        <v>1034</v>
      </c>
      <c r="C1326">
        <v>112</v>
      </c>
      <c r="D1326">
        <v>112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89</v>
      </c>
      <c r="P1326">
        <v>73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1944</v>
      </c>
      <c r="B1327" t="s">
        <v>1034</v>
      </c>
      <c r="C1327">
        <v>80</v>
      </c>
      <c r="D1327">
        <v>80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77</v>
      </c>
      <c r="P1327">
        <v>75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1945</v>
      </c>
      <c r="B1328" t="s">
        <v>1035</v>
      </c>
      <c r="C1328">
        <v>25</v>
      </c>
      <c r="D1328">
        <v>25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10</v>
      </c>
      <c r="P1328">
        <v>9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1946</v>
      </c>
      <c r="B1329" t="s">
        <v>1035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1947</v>
      </c>
      <c r="B1330" t="s">
        <v>1035</v>
      </c>
      <c r="C1330">
        <v>25</v>
      </c>
      <c r="D1330">
        <v>25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10</v>
      </c>
      <c r="P1330">
        <v>9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1948</v>
      </c>
      <c r="B1331" t="s">
        <v>1035</v>
      </c>
      <c r="C1331">
        <v>25</v>
      </c>
      <c r="D1331">
        <v>25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10</v>
      </c>
      <c r="P1331">
        <v>9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1949</v>
      </c>
      <c r="B1332" t="s">
        <v>1035</v>
      </c>
      <c r="C1332">
        <v>12</v>
      </c>
      <c r="D1332">
        <v>12</v>
      </c>
      <c r="E1332">
        <v>12</v>
      </c>
      <c r="F1332">
        <v>12</v>
      </c>
      <c r="G1332">
        <v>12</v>
      </c>
      <c r="H1332">
        <v>12</v>
      </c>
      <c r="I1332">
        <v>12</v>
      </c>
      <c r="J1332">
        <v>12</v>
      </c>
      <c r="K1332">
        <v>12</v>
      </c>
      <c r="L1332">
        <v>12</v>
      </c>
      <c r="M1332">
        <v>12</v>
      </c>
      <c r="N1332">
        <v>12</v>
      </c>
      <c r="O1332">
        <v>4</v>
      </c>
      <c r="P1332">
        <v>20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1950</v>
      </c>
      <c r="B1333" t="s">
        <v>1035</v>
      </c>
      <c r="C1333">
        <v>12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7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1951</v>
      </c>
      <c r="B1334" t="s">
        <v>1035</v>
      </c>
      <c r="C1334">
        <v>23</v>
      </c>
      <c r="D1334">
        <v>23</v>
      </c>
      <c r="E1334">
        <v>23</v>
      </c>
      <c r="F1334">
        <v>23</v>
      </c>
      <c r="G1334">
        <v>23</v>
      </c>
      <c r="H1334">
        <v>23</v>
      </c>
      <c r="I1334">
        <v>23</v>
      </c>
      <c r="J1334">
        <v>23</v>
      </c>
      <c r="K1334">
        <v>23</v>
      </c>
      <c r="L1334">
        <v>23</v>
      </c>
      <c r="M1334">
        <v>23</v>
      </c>
      <c r="N1334">
        <v>23</v>
      </c>
      <c r="O1334">
        <v>29</v>
      </c>
      <c r="P1334">
        <v>29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1952</v>
      </c>
      <c r="B1335" t="s">
        <v>1035</v>
      </c>
      <c r="C1335">
        <v>12</v>
      </c>
      <c r="D1335">
        <v>12</v>
      </c>
      <c r="E1335">
        <v>12</v>
      </c>
      <c r="F1335">
        <v>12</v>
      </c>
      <c r="G1335">
        <v>12</v>
      </c>
      <c r="H1335">
        <v>12</v>
      </c>
      <c r="I1335">
        <v>12</v>
      </c>
      <c r="J1335">
        <v>12</v>
      </c>
      <c r="K1335">
        <v>12</v>
      </c>
      <c r="L1335">
        <v>12</v>
      </c>
      <c r="M1335">
        <v>12</v>
      </c>
      <c r="N1335">
        <v>12</v>
      </c>
      <c r="O1335">
        <v>4</v>
      </c>
      <c r="P1335">
        <v>20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1953</v>
      </c>
      <c r="B1336" t="s">
        <v>1035</v>
      </c>
      <c r="C1336">
        <v>23</v>
      </c>
      <c r="D1336">
        <v>23</v>
      </c>
      <c r="E1336">
        <v>23</v>
      </c>
      <c r="F1336">
        <v>23</v>
      </c>
      <c r="G1336">
        <v>23</v>
      </c>
      <c r="H1336">
        <v>23</v>
      </c>
      <c r="I1336">
        <v>23</v>
      </c>
      <c r="J1336">
        <v>23</v>
      </c>
      <c r="K1336">
        <v>23</v>
      </c>
      <c r="L1336">
        <v>23</v>
      </c>
      <c r="M1336">
        <v>23</v>
      </c>
      <c r="N1336">
        <v>23</v>
      </c>
      <c r="O1336">
        <v>29</v>
      </c>
      <c r="P1336">
        <v>29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1954</v>
      </c>
      <c r="B1337" t="s">
        <v>1035</v>
      </c>
      <c r="C1337">
        <v>15</v>
      </c>
      <c r="D1337">
        <v>15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5</v>
      </c>
      <c r="P1337">
        <v>6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1955</v>
      </c>
      <c r="B1338" t="s">
        <v>1035</v>
      </c>
      <c r="C1338">
        <v>15</v>
      </c>
      <c r="D1338">
        <v>15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1956</v>
      </c>
      <c r="B1339" t="s">
        <v>1035</v>
      </c>
      <c r="C1339">
        <v>12</v>
      </c>
      <c r="D1339">
        <v>12</v>
      </c>
      <c r="E1339">
        <v>12</v>
      </c>
      <c r="F1339">
        <v>12</v>
      </c>
      <c r="G1339">
        <v>12</v>
      </c>
      <c r="H1339">
        <v>12</v>
      </c>
      <c r="I1339">
        <v>12</v>
      </c>
      <c r="J1339">
        <v>12</v>
      </c>
      <c r="K1339">
        <v>12</v>
      </c>
      <c r="L1339">
        <v>12</v>
      </c>
      <c r="M1339">
        <v>12</v>
      </c>
      <c r="N1339">
        <v>12</v>
      </c>
      <c r="O1339">
        <v>4</v>
      </c>
      <c r="P1339">
        <v>20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1957</v>
      </c>
      <c r="B1340" t="s">
        <v>1035</v>
      </c>
      <c r="C1340">
        <v>15</v>
      </c>
      <c r="D1340">
        <v>15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5</v>
      </c>
      <c r="P1340">
        <v>6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1958</v>
      </c>
      <c r="B1341" t="s">
        <v>1035</v>
      </c>
      <c r="C1341">
        <v>25</v>
      </c>
      <c r="D1341">
        <v>25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10</v>
      </c>
      <c r="P1341">
        <v>9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1959</v>
      </c>
      <c r="B1342" t="s">
        <v>1035</v>
      </c>
      <c r="C1342">
        <v>25</v>
      </c>
      <c r="D1342">
        <v>25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10</v>
      </c>
      <c r="P1342">
        <v>9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1960</v>
      </c>
      <c r="B1343" t="s">
        <v>1035</v>
      </c>
      <c r="C1343">
        <v>25</v>
      </c>
      <c r="D1343">
        <v>25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10</v>
      </c>
      <c r="P1343">
        <v>9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1961</v>
      </c>
      <c r="B1344" t="s">
        <v>1035</v>
      </c>
      <c r="C1344">
        <v>15</v>
      </c>
      <c r="D1344">
        <v>15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5</v>
      </c>
      <c r="P1344">
        <v>6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1962</v>
      </c>
      <c r="B1345" t="s">
        <v>1036</v>
      </c>
      <c r="C1345">
        <v>5</v>
      </c>
      <c r="D1345">
        <v>5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6</v>
      </c>
      <c r="P1345">
        <v>5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1963</v>
      </c>
      <c r="B1346" t="s">
        <v>1036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1964</v>
      </c>
      <c r="B1347" t="s">
        <v>1036</v>
      </c>
      <c r="C1347">
        <v>5</v>
      </c>
      <c r="D1347">
        <v>5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6</v>
      </c>
      <c r="P1347">
        <v>5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1965</v>
      </c>
      <c r="B1348" t="s">
        <v>1036</v>
      </c>
      <c r="C1348">
        <v>5</v>
      </c>
      <c r="D1348">
        <v>5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6</v>
      </c>
      <c r="P1348">
        <v>5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1966</v>
      </c>
      <c r="B1349" t="s">
        <v>1036</v>
      </c>
      <c r="C1349">
        <v>3</v>
      </c>
      <c r="D1349">
        <v>3</v>
      </c>
      <c r="E1349">
        <v>3</v>
      </c>
      <c r="F1349">
        <v>3</v>
      </c>
      <c r="G1349">
        <v>3</v>
      </c>
      <c r="H1349">
        <v>3</v>
      </c>
      <c r="I1349">
        <v>3</v>
      </c>
      <c r="J1349">
        <v>3</v>
      </c>
      <c r="K1349">
        <v>3</v>
      </c>
      <c r="L1349">
        <v>3</v>
      </c>
      <c r="M1349">
        <v>3</v>
      </c>
      <c r="N1349">
        <v>3</v>
      </c>
      <c r="O1349">
        <v>9</v>
      </c>
      <c r="P1349">
        <v>3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1967</v>
      </c>
      <c r="B1350" t="s">
        <v>1036</v>
      </c>
      <c r="C1350">
        <v>2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3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1968</v>
      </c>
      <c r="B1351" t="s">
        <v>1036</v>
      </c>
      <c r="C1351">
        <v>1</v>
      </c>
      <c r="D1351">
        <v>2</v>
      </c>
      <c r="E1351">
        <v>2</v>
      </c>
      <c r="F1351">
        <v>1</v>
      </c>
      <c r="G1351">
        <v>1</v>
      </c>
      <c r="H1351">
        <v>1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1</v>
      </c>
      <c r="O1351">
        <v>1</v>
      </c>
      <c r="P1351">
        <v>2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1969</v>
      </c>
      <c r="B1352" t="s">
        <v>1036</v>
      </c>
      <c r="C1352">
        <v>3</v>
      </c>
      <c r="D1352">
        <v>3</v>
      </c>
      <c r="E1352">
        <v>3</v>
      </c>
      <c r="F1352">
        <v>3</v>
      </c>
      <c r="G1352">
        <v>3</v>
      </c>
      <c r="H1352">
        <v>3</v>
      </c>
      <c r="I1352">
        <v>3</v>
      </c>
      <c r="J1352">
        <v>3</v>
      </c>
      <c r="K1352">
        <v>3</v>
      </c>
      <c r="L1352">
        <v>3</v>
      </c>
      <c r="M1352">
        <v>3</v>
      </c>
      <c r="N1352">
        <v>3</v>
      </c>
      <c r="O1352">
        <v>9</v>
      </c>
      <c r="P1352">
        <v>3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1970</v>
      </c>
      <c r="B1353" t="s">
        <v>1036</v>
      </c>
      <c r="C1353">
        <v>1</v>
      </c>
      <c r="D1353">
        <v>2</v>
      </c>
      <c r="E1353">
        <v>2</v>
      </c>
      <c r="F1353">
        <v>1</v>
      </c>
      <c r="G1353">
        <v>1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</v>
      </c>
      <c r="O1353">
        <v>1</v>
      </c>
      <c r="P1353">
        <v>2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1971</v>
      </c>
      <c r="B1354" t="s">
        <v>1036</v>
      </c>
      <c r="C1354">
        <v>2</v>
      </c>
      <c r="D1354">
        <v>2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2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1972</v>
      </c>
      <c r="B1355" t="s">
        <v>1036</v>
      </c>
      <c r="C1355">
        <v>2</v>
      </c>
      <c r="D1355">
        <v>2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1973</v>
      </c>
      <c r="B1356" t="s">
        <v>1036</v>
      </c>
      <c r="C1356">
        <v>3</v>
      </c>
      <c r="D1356">
        <v>3</v>
      </c>
      <c r="E1356">
        <v>3</v>
      </c>
      <c r="F1356">
        <v>3</v>
      </c>
      <c r="G1356">
        <v>3</v>
      </c>
      <c r="H1356">
        <v>3</v>
      </c>
      <c r="I1356">
        <v>3</v>
      </c>
      <c r="J1356">
        <v>3</v>
      </c>
      <c r="K1356">
        <v>3</v>
      </c>
      <c r="L1356">
        <v>3</v>
      </c>
      <c r="M1356">
        <v>3</v>
      </c>
      <c r="N1356">
        <v>3</v>
      </c>
      <c r="O1356">
        <v>9</v>
      </c>
      <c r="P1356">
        <v>3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1974</v>
      </c>
      <c r="B1357" t="s">
        <v>1036</v>
      </c>
      <c r="C1357">
        <v>2</v>
      </c>
      <c r="D1357">
        <v>2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2</v>
      </c>
      <c r="P1357">
        <v>2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1975</v>
      </c>
      <c r="B1358" t="s">
        <v>1036</v>
      </c>
      <c r="C1358">
        <v>5</v>
      </c>
      <c r="D1358">
        <v>5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1</v>
      </c>
      <c r="P1358">
        <v>2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1976</v>
      </c>
      <c r="B1359" t="s">
        <v>1036</v>
      </c>
      <c r="C1359">
        <v>5</v>
      </c>
      <c r="D1359">
        <v>5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6</v>
      </c>
      <c r="P1359">
        <v>5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1977</v>
      </c>
      <c r="B1360" t="s">
        <v>1036</v>
      </c>
      <c r="C1360">
        <v>5</v>
      </c>
      <c r="D1360">
        <v>5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1</v>
      </c>
      <c r="P1360">
        <v>1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1978</v>
      </c>
      <c r="B1361" t="s">
        <v>1036</v>
      </c>
      <c r="C1361">
        <v>2</v>
      </c>
      <c r="D1361">
        <v>2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2</v>
      </c>
      <c r="P1361">
        <v>2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1979</v>
      </c>
      <c r="B1362" t="s">
        <v>1037</v>
      </c>
      <c r="C1362">
        <v>15</v>
      </c>
      <c r="D1362">
        <v>15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32</v>
      </c>
      <c r="P1362">
        <v>13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1980</v>
      </c>
      <c r="B1363" t="s">
        <v>1037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1981</v>
      </c>
      <c r="B1364" t="s">
        <v>1037</v>
      </c>
      <c r="C1364">
        <v>15</v>
      </c>
      <c r="D1364">
        <v>15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42</v>
      </c>
      <c r="P1364">
        <v>12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1982</v>
      </c>
      <c r="B1365" t="s">
        <v>1037</v>
      </c>
      <c r="C1365">
        <v>15</v>
      </c>
      <c r="D1365">
        <v>15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37</v>
      </c>
      <c r="P1365">
        <v>13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1983</v>
      </c>
      <c r="B1366" t="s">
        <v>1037</v>
      </c>
      <c r="C1366">
        <v>21</v>
      </c>
      <c r="D1366">
        <v>21</v>
      </c>
      <c r="E1366">
        <v>18</v>
      </c>
      <c r="F1366">
        <v>22</v>
      </c>
      <c r="G1366">
        <v>21</v>
      </c>
      <c r="H1366">
        <v>15</v>
      </c>
      <c r="I1366">
        <v>22</v>
      </c>
      <c r="J1366">
        <v>20</v>
      </c>
      <c r="K1366">
        <v>21</v>
      </c>
      <c r="L1366">
        <v>22</v>
      </c>
      <c r="M1366">
        <v>19</v>
      </c>
      <c r="N1366">
        <v>21</v>
      </c>
      <c r="O1366">
        <v>22</v>
      </c>
      <c r="P1366">
        <v>6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1984</v>
      </c>
      <c r="B1367" t="s">
        <v>1037</v>
      </c>
      <c r="C1367">
        <v>59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59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1985</v>
      </c>
      <c r="B1368" t="s">
        <v>1037</v>
      </c>
      <c r="C1368">
        <v>11</v>
      </c>
      <c r="D1368">
        <v>11</v>
      </c>
      <c r="E1368">
        <v>9</v>
      </c>
      <c r="F1368">
        <v>11</v>
      </c>
      <c r="G1368">
        <v>11</v>
      </c>
      <c r="H1368">
        <v>9</v>
      </c>
      <c r="I1368">
        <v>11</v>
      </c>
      <c r="J1368">
        <v>10</v>
      </c>
      <c r="K1368">
        <v>11</v>
      </c>
      <c r="L1368">
        <v>11</v>
      </c>
      <c r="M1368">
        <v>10</v>
      </c>
      <c r="N1368">
        <v>11</v>
      </c>
      <c r="O1368">
        <v>9</v>
      </c>
      <c r="P1368">
        <v>13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1986</v>
      </c>
      <c r="B1369" t="s">
        <v>1037</v>
      </c>
      <c r="C1369">
        <v>21</v>
      </c>
      <c r="D1369">
        <v>21</v>
      </c>
      <c r="E1369">
        <v>18</v>
      </c>
      <c r="F1369">
        <v>22</v>
      </c>
      <c r="G1369">
        <v>21</v>
      </c>
      <c r="H1369">
        <v>15</v>
      </c>
      <c r="I1369">
        <v>22</v>
      </c>
      <c r="J1369">
        <v>20</v>
      </c>
      <c r="K1369">
        <v>21</v>
      </c>
      <c r="L1369">
        <v>22</v>
      </c>
      <c r="M1369">
        <v>19</v>
      </c>
      <c r="N1369">
        <v>21</v>
      </c>
      <c r="O1369">
        <v>7</v>
      </c>
      <c r="P1369">
        <v>12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1987</v>
      </c>
      <c r="B1370" t="s">
        <v>1037</v>
      </c>
      <c r="C1370">
        <v>11</v>
      </c>
      <c r="D1370">
        <v>11</v>
      </c>
      <c r="E1370">
        <v>9</v>
      </c>
      <c r="F1370">
        <v>11</v>
      </c>
      <c r="G1370">
        <v>11</v>
      </c>
      <c r="H1370">
        <v>9</v>
      </c>
      <c r="I1370">
        <v>11</v>
      </c>
      <c r="J1370">
        <v>10</v>
      </c>
      <c r="K1370">
        <v>11</v>
      </c>
      <c r="L1370">
        <v>11</v>
      </c>
      <c r="M1370">
        <v>10</v>
      </c>
      <c r="N1370">
        <v>11</v>
      </c>
      <c r="O1370">
        <v>11</v>
      </c>
      <c r="P1370">
        <v>13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1988</v>
      </c>
      <c r="B1371" t="s">
        <v>1037</v>
      </c>
      <c r="C1371">
        <v>18</v>
      </c>
      <c r="D1371">
        <v>18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22</v>
      </c>
      <c r="P1371">
        <v>15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1989</v>
      </c>
      <c r="B1372" t="s">
        <v>1037</v>
      </c>
      <c r="C1372">
        <v>18</v>
      </c>
      <c r="D1372">
        <v>18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19</v>
      </c>
      <c r="P1372">
        <v>18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1990</v>
      </c>
      <c r="B1373" t="s">
        <v>1037</v>
      </c>
      <c r="C1373">
        <v>21</v>
      </c>
      <c r="D1373">
        <v>21</v>
      </c>
      <c r="E1373">
        <v>18</v>
      </c>
      <c r="F1373">
        <v>22</v>
      </c>
      <c r="G1373">
        <v>21</v>
      </c>
      <c r="H1373">
        <v>15</v>
      </c>
      <c r="I1373">
        <v>22</v>
      </c>
      <c r="J1373">
        <v>20</v>
      </c>
      <c r="K1373">
        <v>21</v>
      </c>
      <c r="L1373">
        <v>22</v>
      </c>
      <c r="M1373">
        <v>19</v>
      </c>
      <c r="N1373">
        <v>21</v>
      </c>
      <c r="O1373">
        <v>1</v>
      </c>
      <c r="P1373">
        <v>9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1991</v>
      </c>
      <c r="B1374" t="s">
        <v>1037</v>
      </c>
      <c r="C1374">
        <v>18</v>
      </c>
      <c r="D1374">
        <v>18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7</v>
      </c>
      <c r="P1374">
        <v>10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1992</v>
      </c>
      <c r="B1375" t="s">
        <v>1037</v>
      </c>
      <c r="C1375">
        <v>15</v>
      </c>
      <c r="D1375">
        <v>15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6</v>
      </c>
      <c r="P1375">
        <v>9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1993</v>
      </c>
      <c r="B1376" t="s">
        <v>1037</v>
      </c>
      <c r="C1376">
        <v>15</v>
      </c>
      <c r="D1376">
        <v>15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14</v>
      </c>
      <c r="P1376">
        <v>17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1994</v>
      </c>
      <c r="B1377" t="s">
        <v>1037</v>
      </c>
      <c r="C1377">
        <v>15</v>
      </c>
      <c r="D1377">
        <v>15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11</v>
      </c>
      <c r="P1377">
        <v>12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1995</v>
      </c>
      <c r="B1378" t="s">
        <v>1037</v>
      </c>
      <c r="C1378">
        <v>18</v>
      </c>
      <c r="D1378">
        <v>18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25</v>
      </c>
      <c r="P1378">
        <v>26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1996</v>
      </c>
      <c r="B1379" t="s">
        <v>1038</v>
      </c>
      <c r="C1379">
        <v>94</v>
      </c>
      <c r="D1379">
        <v>94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62</v>
      </c>
      <c r="P1379">
        <v>78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1997</v>
      </c>
      <c r="B1380" t="s">
        <v>1039</v>
      </c>
      <c r="C1380">
        <v>14</v>
      </c>
      <c r="D1380">
        <v>16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22</v>
      </c>
      <c r="P1380">
        <v>17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1998</v>
      </c>
      <c r="B1381" t="s">
        <v>1040</v>
      </c>
      <c r="C1381">
        <v>355</v>
      </c>
      <c r="D1381">
        <v>287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448</v>
      </c>
      <c r="P1381">
        <v>280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1999</v>
      </c>
      <c r="B1382" t="s">
        <v>1041</v>
      </c>
      <c r="C1382">
        <v>15</v>
      </c>
      <c r="D1382">
        <v>15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5</v>
      </c>
      <c r="P1382">
        <v>6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2000</v>
      </c>
      <c r="B1383" t="s">
        <v>1042</v>
      </c>
      <c r="C1383">
        <v>12</v>
      </c>
      <c r="D1383">
        <v>12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7</v>
      </c>
      <c r="P1383">
        <v>8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2001</v>
      </c>
      <c r="B1384" t="s">
        <v>1043</v>
      </c>
      <c r="C1384">
        <v>25</v>
      </c>
      <c r="D1384">
        <v>25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10</v>
      </c>
      <c r="P1384">
        <v>9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2002</v>
      </c>
      <c r="B1385" t="s">
        <v>1044</v>
      </c>
      <c r="C1385">
        <v>7</v>
      </c>
      <c r="D1385">
        <v>7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7</v>
      </c>
      <c r="P1385">
        <v>6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2003</v>
      </c>
      <c r="B1386" t="s">
        <v>1045</v>
      </c>
      <c r="C1386">
        <v>0</v>
      </c>
      <c r="D1386">
        <v>12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20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2004</v>
      </c>
      <c r="B1387" t="s">
        <v>1046</v>
      </c>
      <c r="C1387">
        <v>23</v>
      </c>
      <c r="D1387">
        <v>23</v>
      </c>
      <c r="E1387">
        <v>23</v>
      </c>
      <c r="F1387">
        <v>23</v>
      </c>
      <c r="G1387">
        <v>23</v>
      </c>
      <c r="H1387">
        <v>23</v>
      </c>
      <c r="I1387">
        <v>23</v>
      </c>
      <c r="J1387">
        <v>23</v>
      </c>
      <c r="K1387">
        <v>23</v>
      </c>
      <c r="L1387">
        <v>23</v>
      </c>
      <c r="M1387">
        <v>23</v>
      </c>
      <c r="N1387">
        <v>23</v>
      </c>
      <c r="O1387">
        <v>29</v>
      </c>
      <c r="P1387">
        <v>29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2005</v>
      </c>
      <c r="B1388" t="s">
        <v>1047</v>
      </c>
      <c r="C1388">
        <v>80</v>
      </c>
      <c r="D1388">
        <v>80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77</v>
      </c>
      <c r="P1388">
        <v>75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2006</v>
      </c>
      <c r="B1389" t="s">
        <v>1048</v>
      </c>
      <c r="C1389">
        <v>40</v>
      </c>
      <c r="D1389">
        <v>40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21</v>
      </c>
      <c r="P1389">
        <v>8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2007</v>
      </c>
      <c r="B1390" t="s">
        <v>1049</v>
      </c>
      <c r="C1390">
        <v>112</v>
      </c>
      <c r="D1390">
        <v>112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89</v>
      </c>
      <c r="P1390">
        <v>73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2008</v>
      </c>
      <c r="B1391" t="s">
        <v>1050</v>
      </c>
      <c r="C1391">
        <v>40</v>
      </c>
      <c r="D1391">
        <v>40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36</v>
      </c>
      <c r="P1391">
        <v>22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2009</v>
      </c>
      <c r="B1392" t="s">
        <v>1051</v>
      </c>
      <c r="C1392">
        <v>0</v>
      </c>
      <c r="D1392">
        <v>50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75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2010</v>
      </c>
      <c r="B1393" t="s">
        <v>1052</v>
      </c>
      <c r="C1393">
        <v>80</v>
      </c>
      <c r="D1393">
        <v>80</v>
      </c>
      <c r="E1393">
        <v>80</v>
      </c>
      <c r="F1393">
        <v>80</v>
      </c>
      <c r="G1393">
        <v>80</v>
      </c>
      <c r="H1393">
        <v>80</v>
      </c>
      <c r="I1393">
        <v>80</v>
      </c>
      <c r="J1393">
        <v>80</v>
      </c>
      <c r="K1393">
        <v>80</v>
      </c>
      <c r="L1393">
        <v>80</v>
      </c>
      <c r="M1393">
        <v>80</v>
      </c>
      <c r="N1393">
        <v>80</v>
      </c>
      <c r="O1393">
        <v>109</v>
      </c>
      <c r="P1393">
        <v>112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2011</v>
      </c>
      <c r="B1394" t="s">
        <v>1053</v>
      </c>
      <c r="C1394">
        <v>2</v>
      </c>
      <c r="D1394">
        <v>2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2</v>
      </c>
      <c r="P1394">
        <v>2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2012</v>
      </c>
      <c r="B1395" t="s">
        <v>1054</v>
      </c>
      <c r="C1395">
        <v>2</v>
      </c>
      <c r="D1395">
        <v>2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3</v>
      </c>
      <c r="P1395">
        <v>2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2013</v>
      </c>
      <c r="B1396" t="s">
        <v>1055</v>
      </c>
      <c r="C1396">
        <v>5</v>
      </c>
      <c r="D1396">
        <v>5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6</v>
      </c>
      <c r="P1396">
        <v>5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2014</v>
      </c>
      <c r="B1397" t="s">
        <v>1056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1</v>
      </c>
      <c r="P1397">
        <v>3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2015</v>
      </c>
      <c r="B1398" t="s">
        <v>1057</v>
      </c>
      <c r="C1398">
        <v>0</v>
      </c>
      <c r="D1398">
        <v>3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2016</v>
      </c>
      <c r="B1399" t="s">
        <v>1058</v>
      </c>
      <c r="C1399">
        <v>1</v>
      </c>
      <c r="D1399">
        <v>2</v>
      </c>
      <c r="E1399">
        <v>2</v>
      </c>
      <c r="F1399">
        <v>1</v>
      </c>
      <c r="G1399">
        <v>1</v>
      </c>
      <c r="H1399">
        <v>1</v>
      </c>
      <c r="I1399">
        <v>1</v>
      </c>
      <c r="J1399">
        <v>1</v>
      </c>
      <c r="K1399">
        <v>1</v>
      </c>
      <c r="L1399">
        <v>1</v>
      </c>
      <c r="M1399">
        <v>1</v>
      </c>
      <c r="N1399">
        <v>1</v>
      </c>
      <c r="O1399">
        <v>1</v>
      </c>
      <c r="P1399">
        <v>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2017</v>
      </c>
      <c r="B1400" t="s">
        <v>1059</v>
      </c>
      <c r="C1400">
        <v>73</v>
      </c>
      <c r="D1400">
        <v>73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85</v>
      </c>
      <c r="P1400">
        <v>70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2018</v>
      </c>
      <c r="B1401" t="s">
        <v>1060</v>
      </c>
      <c r="C1401">
        <v>59</v>
      </c>
      <c r="D1401">
        <v>21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59</v>
      </c>
      <c r="P1401">
        <v>21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2019</v>
      </c>
      <c r="B1402" t="s">
        <v>1061</v>
      </c>
      <c r="C1402">
        <v>87</v>
      </c>
      <c r="D1402">
        <v>87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168</v>
      </c>
      <c r="P1402">
        <v>88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2020</v>
      </c>
      <c r="B1403" t="s">
        <v>1062</v>
      </c>
      <c r="C1403">
        <v>43</v>
      </c>
      <c r="D1403">
        <v>21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52</v>
      </c>
      <c r="P1403">
        <v>43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2021</v>
      </c>
      <c r="B1404" t="s">
        <v>1063</v>
      </c>
      <c r="C1404">
        <v>0</v>
      </c>
      <c r="D1404">
        <v>63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27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2022</v>
      </c>
      <c r="B1405" t="s">
        <v>1064</v>
      </c>
      <c r="C1405">
        <v>21</v>
      </c>
      <c r="D1405">
        <v>21</v>
      </c>
      <c r="E1405">
        <v>18</v>
      </c>
      <c r="F1405">
        <v>22</v>
      </c>
      <c r="G1405">
        <v>21</v>
      </c>
      <c r="H1405">
        <v>18</v>
      </c>
      <c r="I1405">
        <v>22</v>
      </c>
      <c r="J1405">
        <v>20</v>
      </c>
      <c r="K1405">
        <v>21</v>
      </c>
      <c r="L1405">
        <v>22</v>
      </c>
      <c r="M1405">
        <v>19</v>
      </c>
      <c r="N1405">
        <v>21</v>
      </c>
      <c r="O1405">
        <v>34</v>
      </c>
      <c r="P1405">
        <v>31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2023</v>
      </c>
      <c r="B1406" t="s">
        <v>1065</v>
      </c>
      <c r="C1406">
        <v>1889</v>
      </c>
      <c r="D1406">
        <v>1889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1899</v>
      </c>
      <c r="P1406">
        <v>1623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2024</v>
      </c>
      <c r="B1407" t="s">
        <v>1066</v>
      </c>
      <c r="C1407">
        <v>474</v>
      </c>
      <c r="D1407">
        <v>272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444</v>
      </c>
      <c r="P1407">
        <v>267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2025</v>
      </c>
      <c r="B1408" t="s">
        <v>589</v>
      </c>
      <c r="C1408">
        <v>9</v>
      </c>
      <c r="D1408">
        <v>9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16</v>
      </c>
      <c r="P1408">
        <v>15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2026</v>
      </c>
      <c r="B1409" t="s">
        <v>591</v>
      </c>
      <c r="C1409">
        <v>145</v>
      </c>
      <c r="D1409">
        <v>145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115</v>
      </c>
      <c r="P1409">
        <v>135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2027</v>
      </c>
      <c r="B1410" t="s">
        <v>755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2028</v>
      </c>
      <c r="B1411" t="s">
        <v>631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2029</v>
      </c>
      <c r="B1412" t="s">
        <v>998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2030</v>
      </c>
      <c r="B1413" t="s">
        <v>999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2031</v>
      </c>
      <c r="B1414" t="s">
        <v>1034</v>
      </c>
      <c r="C1414">
        <v>40</v>
      </c>
      <c r="D1414">
        <v>40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36</v>
      </c>
      <c r="P1414">
        <v>22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2032</v>
      </c>
      <c r="B1415" t="s">
        <v>1035</v>
      </c>
      <c r="C1415">
        <v>7</v>
      </c>
      <c r="D1415">
        <v>7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7</v>
      </c>
      <c r="P1415">
        <v>6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2033</v>
      </c>
      <c r="B1416" t="s">
        <v>1036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1</v>
      </c>
      <c r="P1416">
        <v>3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2034</v>
      </c>
      <c r="B1417" t="s">
        <v>1037</v>
      </c>
      <c r="C1417">
        <v>21</v>
      </c>
      <c r="D1417">
        <v>11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26</v>
      </c>
      <c r="P1417">
        <v>16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2035</v>
      </c>
      <c r="B1418" t="s">
        <v>589</v>
      </c>
      <c r="C1418">
        <v>4</v>
      </c>
      <c r="D1418">
        <v>4</v>
      </c>
      <c r="E1418">
        <v>4</v>
      </c>
      <c r="F1418">
        <v>4</v>
      </c>
      <c r="G1418">
        <v>4</v>
      </c>
      <c r="H1418">
        <v>4</v>
      </c>
      <c r="I1418">
        <v>4</v>
      </c>
      <c r="J1418">
        <v>4</v>
      </c>
      <c r="K1418">
        <v>4</v>
      </c>
      <c r="L1418">
        <v>4</v>
      </c>
      <c r="M1418">
        <v>4</v>
      </c>
      <c r="N1418">
        <v>4</v>
      </c>
      <c r="O1418">
        <v>5</v>
      </c>
      <c r="P1418">
        <v>6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2036</v>
      </c>
      <c r="B1419" t="s">
        <v>591</v>
      </c>
      <c r="C1419">
        <v>107</v>
      </c>
      <c r="D1419">
        <v>107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82</v>
      </c>
      <c r="P1419">
        <v>95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2037</v>
      </c>
      <c r="B1420" t="s">
        <v>755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2038</v>
      </c>
      <c r="B1421" t="s">
        <v>755</v>
      </c>
      <c r="C1421">
        <v>1650</v>
      </c>
      <c r="D1421">
        <v>1650</v>
      </c>
      <c r="E1421">
        <v>1650</v>
      </c>
      <c r="F1421">
        <v>1650</v>
      </c>
      <c r="G1421">
        <v>1650</v>
      </c>
      <c r="H1421">
        <v>1650</v>
      </c>
      <c r="I1421">
        <v>1650</v>
      </c>
      <c r="J1421">
        <v>1650</v>
      </c>
      <c r="K1421">
        <v>1650</v>
      </c>
      <c r="L1421">
        <v>1650</v>
      </c>
      <c r="M1421">
        <v>1650</v>
      </c>
      <c r="N1421">
        <v>1650</v>
      </c>
      <c r="O1421">
        <v>654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2039</v>
      </c>
      <c r="B1422" t="s">
        <v>755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133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2040</v>
      </c>
      <c r="B1423" t="s">
        <v>631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2041</v>
      </c>
      <c r="B1424" t="s">
        <v>631</v>
      </c>
      <c r="C1424">
        <v>105</v>
      </c>
      <c r="D1424">
        <v>105</v>
      </c>
      <c r="E1424">
        <v>2041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400</v>
      </c>
      <c r="Q1424">
        <v>1341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2042</v>
      </c>
      <c r="B1425" t="s">
        <v>631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141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2043</v>
      </c>
      <c r="B1426" t="s">
        <v>998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2044</v>
      </c>
      <c r="B1427" t="s">
        <v>998</v>
      </c>
      <c r="C1427">
        <v>10000</v>
      </c>
      <c r="D1427">
        <v>10000</v>
      </c>
      <c r="E1427">
        <v>10000</v>
      </c>
      <c r="F1427">
        <v>10000</v>
      </c>
      <c r="G1427">
        <v>10000</v>
      </c>
      <c r="H1427">
        <v>10000</v>
      </c>
      <c r="I1427">
        <v>10000</v>
      </c>
      <c r="J1427">
        <v>10000</v>
      </c>
      <c r="K1427">
        <v>10000</v>
      </c>
      <c r="L1427">
        <v>10000</v>
      </c>
      <c r="M1427">
        <v>10000</v>
      </c>
      <c r="N1427">
        <v>10000</v>
      </c>
      <c r="O1427">
        <v>180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2045</v>
      </c>
      <c r="B1428" t="s">
        <v>998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210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2046</v>
      </c>
      <c r="B1429" t="s">
        <v>999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2047</v>
      </c>
      <c r="B1430" t="s">
        <v>999</v>
      </c>
      <c r="C1430">
        <v>10000</v>
      </c>
      <c r="D1430">
        <v>10000</v>
      </c>
      <c r="E1430">
        <v>10000</v>
      </c>
      <c r="F1430">
        <v>10000</v>
      </c>
      <c r="G1430">
        <v>10000</v>
      </c>
      <c r="H1430">
        <v>10000</v>
      </c>
      <c r="I1430">
        <v>10000</v>
      </c>
      <c r="J1430">
        <v>10000</v>
      </c>
      <c r="K1430">
        <v>10000</v>
      </c>
      <c r="L1430">
        <v>10000</v>
      </c>
      <c r="M1430">
        <v>10000</v>
      </c>
      <c r="N1430">
        <v>10000</v>
      </c>
      <c r="O1430">
        <v>324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2048</v>
      </c>
      <c r="B1431" t="s">
        <v>999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2049</v>
      </c>
      <c r="B1432" t="s">
        <v>1068</v>
      </c>
      <c r="C1432">
        <v>31153</v>
      </c>
      <c r="D1432">
        <v>48954</v>
      </c>
      <c r="E1432">
        <v>44502</v>
      </c>
      <c r="F1432">
        <v>31153</v>
      </c>
      <c r="G1432">
        <v>44502</v>
      </c>
      <c r="H1432">
        <v>31153</v>
      </c>
      <c r="I1432">
        <v>35602</v>
      </c>
      <c r="J1432">
        <v>35602</v>
      </c>
      <c r="K1432">
        <v>44502</v>
      </c>
      <c r="L1432">
        <v>35602</v>
      </c>
      <c r="M1432">
        <v>31153</v>
      </c>
      <c r="N1432">
        <v>31153</v>
      </c>
      <c r="O1432">
        <v>4461</v>
      </c>
      <c r="P1432">
        <v>27137</v>
      </c>
      <c r="Q1432">
        <v>602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2050</v>
      </c>
      <c r="B1433" t="s">
        <v>589</v>
      </c>
      <c r="C1433">
        <v>4</v>
      </c>
      <c r="D1433">
        <v>4</v>
      </c>
      <c r="E1433">
        <v>4</v>
      </c>
      <c r="F1433">
        <v>4</v>
      </c>
      <c r="G1433">
        <v>4</v>
      </c>
      <c r="H1433">
        <v>4</v>
      </c>
      <c r="I1433">
        <v>4</v>
      </c>
      <c r="J1433">
        <v>4</v>
      </c>
      <c r="K1433">
        <v>4</v>
      </c>
      <c r="L1433">
        <v>4</v>
      </c>
      <c r="M1433">
        <v>4</v>
      </c>
      <c r="N1433">
        <v>4</v>
      </c>
      <c r="O1433">
        <v>5</v>
      </c>
      <c r="P1433">
        <v>3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2051</v>
      </c>
      <c r="B1434" t="s">
        <v>591</v>
      </c>
      <c r="C1434">
        <v>107</v>
      </c>
      <c r="D1434">
        <v>107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69</v>
      </c>
      <c r="P1434">
        <v>116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2052</v>
      </c>
      <c r="B1435" t="s">
        <v>1034</v>
      </c>
      <c r="C1435">
        <v>40</v>
      </c>
      <c r="D1435">
        <v>40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36</v>
      </c>
      <c r="P1435">
        <v>22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2053</v>
      </c>
      <c r="B1436" t="s">
        <v>1035</v>
      </c>
      <c r="C1436">
        <v>7</v>
      </c>
      <c r="D1436">
        <v>7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7</v>
      </c>
      <c r="P1436">
        <v>6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2054</v>
      </c>
      <c r="B1437" t="s">
        <v>1036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1</v>
      </c>
      <c r="P1437">
        <v>3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2055</v>
      </c>
      <c r="B1438" t="s">
        <v>1037</v>
      </c>
      <c r="C1438">
        <v>21</v>
      </c>
      <c r="D1438">
        <v>11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25</v>
      </c>
      <c r="P1438">
        <v>25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2056</v>
      </c>
      <c r="B1439" t="s">
        <v>1069</v>
      </c>
      <c r="C1439">
        <v>-3921</v>
      </c>
      <c r="D1439">
        <v>-3806</v>
      </c>
      <c r="E1439">
        <v>-3480</v>
      </c>
      <c r="F1439">
        <v>-3392</v>
      </c>
      <c r="G1439">
        <v>-3473</v>
      </c>
      <c r="H1439">
        <v>-3403</v>
      </c>
      <c r="I1439">
        <v>-3422</v>
      </c>
      <c r="J1439">
        <v>-3432</v>
      </c>
      <c r="K1439">
        <v>-3478</v>
      </c>
      <c r="L1439">
        <v>-3426</v>
      </c>
      <c r="M1439">
        <v>-3405</v>
      </c>
      <c r="N1439">
        <v>-3402</v>
      </c>
      <c r="O1439">
        <v>-3319</v>
      </c>
      <c r="P1439">
        <v>-2549</v>
      </c>
      <c r="Q1439">
        <v>-45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2057</v>
      </c>
      <c r="B1440" t="s">
        <v>1070</v>
      </c>
      <c r="C1440">
        <v>16062</v>
      </c>
      <c r="D1440">
        <v>15491</v>
      </c>
      <c r="E1440">
        <v>15527</v>
      </c>
      <c r="F1440">
        <v>15368</v>
      </c>
      <c r="G1440">
        <v>9401</v>
      </c>
      <c r="H1440">
        <v>15371</v>
      </c>
      <c r="I1440">
        <v>15534</v>
      </c>
      <c r="J1440">
        <v>15448</v>
      </c>
      <c r="K1440">
        <v>15574</v>
      </c>
      <c r="L1440">
        <v>15313</v>
      </c>
      <c r="M1440">
        <v>15243</v>
      </c>
      <c r="N1440">
        <v>15355</v>
      </c>
      <c r="O1440">
        <v>14191</v>
      </c>
      <c r="P1440">
        <v>14954</v>
      </c>
      <c r="Q1440">
        <v>97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2058</v>
      </c>
      <c r="B1441" t="s">
        <v>1071</v>
      </c>
      <c r="C1441">
        <v>44</v>
      </c>
      <c r="D1441">
        <v>46</v>
      </c>
      <c r="E1441">
        <v>0</v>
      </c>
      <c r="F1441">
        <v>5</v>
      </c>
      <c r="G1441">
        <v>10</v>
      </c>
      <c r="H1441">
        <v>15</v>
      </c>
      <c r="I1441">
        <v>20</v>
      </c>
      <c r="J1441">
        <v>25</v>
      </c>
      <c r="K1441">
        <v>30</v>
      </c>
      <c r="L1441">
        <v>35</v>
      </c>
      <c r="M1441">
        <v>40</v>
      </c>
      <c r="N1441">
        <v>45</v>
      </c>
      <c r="O1441">
        <v>44</v>
      </c>
      <c r="P1441">
        <v>46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2059</v>
      </c>
      <c r="B1442" t="s">
        <v>1072</v>
      </c>
      <c r="C1442">
        <v>71</v>
      </c>
      <c r="D1442">
        <v>86</v>
      </c>
      <c r="E1442">
        <v>0</v>
      </c>
      <c r="F1442">
        <v>5</v>
      </c>
      <c r="G1442">
        <v>10</v>
      </c>
      <c r="H1442">
        <v>15</v>
      </c>
      <c r="I1442">
        <v>20</v>
      </c>
      <c r="J1442">
        <v>25</v>
      </c>
      <c r="K1442">
        <v>30</v>
      </c>
      <c r="L1442">
        <v>35</v>
      </c>
      <c r="M1442">
        <v>40</v>
      </c>
      <c r="N1442">
        <v>45</v>
      </c>
      <c r="O1442">
        <v>71</v>
      </c>
      <c r="P1442">
        <v>86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2060</v>
      </c>
      <c r="B1443" t="s">
        <v>1073</v>
      </c>
      <c r="C1443">
        <v>3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3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2061</v>
      </c>
      <c r="B1444" t="s">
        <v>1074</v>
      </c>
      <c r="C1444">
        <v>14168</v>
      </c>
      <c r="D1444">
        <v>14168</v>
      </c>
      <c r="E1444">
        <v>14168</v>
      </c>
      <c r="F1444">
        <v>14168</v>
      </c>
      <c r="G1444">
        <v>14168</v>
      </c>
      <c r="H1444">
        <v>14168</v>
      </c>
      <c r="I1444">
        <v>14168</v>
      </c>
      <c r="J1444">
        <v>14168</v>
      </c>
      <c r="K1444">
        <v>14168</v>
      </c>
      <c r="L1444">
        <v>14168</v>
      </c>
      <c r="M1444">
        <v>14168</v>
      </c>
      <c r="N1444">
        <v>14168</v>
      </c>
      <c r="O1444">
        <v>14216</v>
      </c>
      <c r="P1444">
        <v>13584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2062</v>
      </c>
      <c r="B1445" t="s">
        <v>1075</v>
      </c>
      <c r="C1445">
        <v>9346</v>
      </c>
      <c r="D1445">
        <v>14686</v>
      </c>
      <c r="E1445">
        <v>13351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1489</v>
      </c>
      <c r="P1445">
        <v>6885</v>
      </c>
      <c r="Q1445">
        <v>392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2063</v>
      </c>
      <c r="B1446" t="s">
        <v>1076</v>
      </c>
      <c r="C1446">
        <v>1246</v>
      </c>
      <c r="D1446">
        <v>1958</v>
      </c>
      <c r="E1446">
        <v>1780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2064</v>
      </c>
      <c r="B1447" t="s">
        <v>1077</v>
      </c>
      <c r="C1447">
        <v>12461</v>
      </c>
      <c r="D1447">
        <v>19582</v>
      </c>
      <c r="E1447">
        <v>17801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2322</v>
      </c>
      <c r="P1447">
        <v>19320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2065</v>
      </c>
      <c r="B1448" t="s">
        <v>1078</v>
      </c>
      <c r="C1448">
        <v>1558</v>
      </c>
      <c r="D1448">
        <v>2448</v>
      </c>
      <c r="E1448">
        <v>2225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2066</v>
      </c>
      <c r="B1449" t="s">
        <v>1079</v>
      </c>
      <c r="C1449">
        <v>3427</v>
      </c>
      <c r="D1449">
        <v>5385</v>
      </c>
      <c r="E1449">
        <v>4895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2067</v>
      </c>
      <c r="B1450" t="s">
        <v>1080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650</v>
      </c>
      <c r="P1450">
        <v>933</v>
      </c>
      <c r="Q1450">
        <v>210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2068</v>
      </c>
      <c r="B1451" t="s">
        <v>1081</v>
      </c>
      <c r="C1451">
        <v>3115</v>
      </c>
      <c r="D1451">
        <v>4895</v>
      </c>
      <c r="E1451">
        <v>4450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D</v>
      </c>
      <c r="P1" t="str">
        <f>VLOOKUP(G2,N3:P14,3,FALSE)</f>
        <v>P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1084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3904</v>
      </c>
      <c r="D5" s="238">
        <f ca="1">IF(B5=0,"",1-((B5-C5)/ABS(B5)))</f>
        <v>1.2363369330453564</v>
      </c>
      <c r="E5" s="25">
        <f ca="1">+E34+E62+E90+E118+E146+E174</f>
        <v>2719</v>
      </c>
      <c r="F5" s="26">
        <f t="shared" ref="F5:F28" ca="1" si="0">IF(ISERROR(((C5-E5)/ABS(E5))-1),0,((C5-E5)/ABS(E5)))</f>
        <v>0.43582199337991911</v>
      </c>
      <c r="G5" s="27">
        <f t="shared" ref="G5:I6" ca="1" si="1">+G34+G62+G90+G118+G146+G174</f>
        <v>0</v>
      </c>
      <c r="H5" s="23">
        <f t="shared" ca="1" si="1"/>
        <v>6315.4305200341005</v>
      </c>
      <c r="I5" s="24">
        <f t="shared" ca="1" si="1"/>
        <v>7438</v>
      </c>
      <c r="J5" s="238">
        <f ca="1">IF(H5=0,"",1-((H5-I5)/ABS(H5)))</f>
        <v>1.1777502699784017</v>
      </c>
      <c r="K5" s="25">
        <f ca="1">+K34+K62+K90+K118+K146+K174</f>
        <v>3368</v>
      </c>
      <c r="L5" s="26">
        <f t="shared" ref="L5:L28" ca="1" si="2">IF(ISERROR(((I5-K5)/ABS(K5))-1),0,((I5-K5)/ABS(K5)))</f>
        <v>1.2084323040380047</v>
      </c>
      <c r="M5" s="28">
        <f ca="1">+M34+M62+M90+M118+M146+M174</f>
        <v>23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3394.7368421052633</v>
      </c>
      <c r="C6" s="32">
        <f ca="1">+C35+C63+C91+C119+C147+C175</f>
        <v>5752</v>
      </c>
      <c r="D6" s="239">
        <f ca="1">IF(B6=0,"",1+((B6-C6)/ABS(B6)))</f>
        <v>0.30561240310077531</v>
      </c>
      <c r="E6" s="32">
        <f ca="1">+E35+E63+E91+E119+E147+E175</f>
        <v>2162</v>
      </c>
      <c r="F6" s="33">
        <f t="shared" ca="1" si="0"/>
        <v>1.66049953746531</v>
      </c>
      <c r="G6" s="34">
        <f t="shared" ca="1" si="1"/>
        <v>0</v>
      </c>
      <c r="H6" s="30">
        <f t="shared" ca="1" si="1"/>
        <v>8417.2259507829986</v>
      </c>
      <c r="I6" s="31">
        <f t="shared" ca="1" si="1"/>
        <v>9203</v>
      </c>
      <c r="J6" s="239">
        <f ca="1">IF(H6=0,"",1+((H6-I6)/ABS(H6)))</f>
        <v>0.90664691029900346</v>
      </c>
      <c r="K6" s="32">
        <f ca="1">+K35+K63+K91+K119+K147+K175</f>
        <v>4131</v>
      </c>
      <c r="L6" s="33">
        <f t="shared" ca="1" si="2"/>
        <v>1.2277898813846526</v>
      </c>
      <c r="M6" s="35">
        <f ca="1">+M35+M63+M91+M119+M147+M175</f>
        <v>29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-237.02158208821311</v>
      </c>
      <c r="C7" s="38">
        <f ca="1">+C5-C6</f>
        <v>-1848</v>
      </c>
      <c r="D7" s="240">
        <f ca="1">IF(B7=0,"",1-((B7-C7)/ABS(B7)))</f>
        <v>-5.7967583530525237</v>
      </c>
      <c r="E7" s="38">
        <f ca="1">+E5-E6</f>
        <v>557</v>
      </c>
      <c r="F7" s="39">
        <f t="shared" ca="1" si="0"/>
        <v>-4.3177737881508076</v>
      </c>
      <c r="G7" s="40">
        <f ca="1">+G5-G6</f>
        <v>0</v>
      </c>
      <c r="H7" s="37">
        <f ca="1">+H5-H6</f>
        <v>-2101.7954307488981</v>
      </c>
      <c r="I7" s="38">
        <f ca="1">+I5-I6</f>
        <v>-1765</v>
      </c>
      <c r="J7" s="240">
        <f ca="1">IF(H7=0,"",1-((H7-I7)/ABS(H7)))</f>
        <v>1.1602417751136196</v>
      </c>
      <c r="K7" s="38">
        <f ca="1">+K5-K6</f>
        <v>-763</v>
      </c>
      <c r="L7" s="39">
        <f t="shared" ca="1" si="2"/>
        <v>-1.3132372214941022</v>
      </c>
      <c r="M7" s="41">
        <f ca="1">+M5-M6</f>
        <v>-6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95</v>
      </c>
      <c r="D8" s="241">
        <f t="shared" ref="D8" ca="1" si="3">IF(B8=0,"",1-((B8-C8)/ABS(B8)))</f>
        <v>7.0483870967741891E-2</v>
      </c>
      <c r="E8" s="45">
        <f ca="1">+E37+E65+E93+E121+E149+E177</f>
        <v>304</v>
      </c>
      <c r="F8" s="46">
        <f t="shared" ca="1" si="0"/>
        <v>-0.6875</v>
      </c>
      <c r="G8" s="47">
        <f t="shared" ref="G8:I9" ca="1" si="4">+G37+G65+G93+G121+G149+G177</f>
        <v>0</v>
      </c>
      <c r="H8" s="43">
        <f t="shared" ca="1" si="4"/>
        <v>2695.6521739130435</v>
      </c>
      <c r="I8" s="44">
        <f t="shared" ca="1" si="4"/>
        <v>567</v>
      </c>
      <c r="J8" s="241">
        <f t="shared" ref="J8" ca="1" si="5">IF(H8=0,"",1-((H8-I8)/ABS(H8)))</f>
        <v>0.2103387096774193</v>
      </c>
      <c r="K8" s="45">
        <f ca="1">+K37+K65+K93+K121+K149+K177</f>
        <v>883</v>
      </c>
      <c r="L8" s="46">
        <f t="shared" ca="1" si="2"/>
        <v>-0.35787089467723671</v>
      </c>
      <c r="M8" s="48">
        <f ca="1">+M37+M65+M93+M121+M149+M177</f>
        <v>17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152.63157894736847</v>
      </c>
      <c r="C9" s="32">
        <f ca="1">+C38+C66+C94+C122+C150+C178</f>
        <v>687</v>
      </c>
      <c r="D9" s="239">
        <f ca="1">IF(B9=0,"",1+((B9-C9)/ABS(B9)))</f>
        <v>-2.5010344827586195</v>
      </c>
      <c r="E9" s="32">
        <f ca="1">+E38+E66+E94+E122+E150+E178</f>
        <v>160</v>
      </c>
      <c r="F9" s="33">
        <f t="shared" ca="1" si="0"/>
        <v>3.2937500000000002</v>
      </c>
      <c r="G9" s="34">
        <f t="shared" ca="1" si="4"/>
        <v>0</v>
      </c>
      <c r="H9" s="30">
        <f t="shared" ca="1" si="4"/>
        <v>324.38478747203578</v>
      </c>
      <c r="I9" s="31">
        <f ca="1">+I38+I66+I94+I122+I150+I178</f>
        <v>731</v>
      </c>
      <c r="J9" s="239">
        <f ca="1">IF(H9=0,"",1+((H9-I9)/ABS(H9)))</f>
        <v>-0.2534965517241381</v>
      </c>
      <c r="K9" s="32">
        <f ca="1">+K38+K66+K94+K122+K150+K178</f>
        <v>227</v>
      </c>
      <c r="L9" s="33">
        <f t="shared" ca="1" si="2"/>
        <v>2.2202643171806167</v>
      </c>
      <c r="M9" s="35">
        <f ca="1">+M38+M66+M94+M122+M150+M178</f>
        <v>29</v>
      </c>
      <c r="N9" s="259" t="s">
        <v>130</v>
      </c>
      <c r="O9" s="259" t="s">
        <v>136</v>
      </c>
      <c r="P9" s="259" t="s">
        <v>149</v>
      </c>
      <c r="T9" s="264">
        <f ca="1">+B9+B18+B21</f>
        <v>1877.8947368421057</v>
      </c>
    </row>
    <row r="10" spans="1:20" x14ac:dyDescent="0.25">
      <c r="A10" s="36" t="s">
        <v>124</v>
      </c>
      <c r="B10" s="38">
        <f ca="1">+B8-B9</f>
        <v>1195.1945080091532</v>
      </c>
      <c r="C10" s="38">
        <f ca="1">+C8-C9</f>
        <v>-592</v>
      </c>
      <c r="D10" s="240">
        <f ca="1">IF(B10=0,"",1-((B10-C10)/ABS(B10)))</f>
        <v>-0.49531686770055527</v>
      </c>
      <c r="E10" s="38">
        <f ca="1">+E8-E9</f>
        <v>144</v>
      </c>
      <c r="F10" s="39">
        <f t="shared" ca="1" si="0"/>
        <v>-5.1111111111111107</v>
      </c>
      <c r="G10" s="40">
        <f ca="1">+G8-G9</f>
        <v>0</v>
      </c>
      <c r="H10" s="37">
        <f t="shared" ref="H10:I10" ca="1" si="6">+H8-H9</f>
        <v>2371.2673864410076</v>
      </c>
      <c r="I10" s="38">
        <f t="shared" ca="1" si="6"/>
        <v>-164</v>
      </c>
      <c r="J10" s="240">
        <f ca="1">IF(H10=0,"",1-((H10-I10)/ABS(H10)))</f>
        <v>-6.9161327371918491E-2</v>
      </c>
      <c r="K10" s="38">
        <f ca="1">+K8-K9</f>
        <v>656</v>
      </c>
      <c r="L10" s="39">
        <f t="shared" ca="1" si="2"/>
        <v>-1.25</v>
      </c>
      <c r="M10" s="41">
        <f ca="1">+M8-M9</f>
        <v>-12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1723.7851662404094</v>
      </c>
      <c r="I11" s="44">
        <f t="shared" ca="1" si="7"/>
        <v>0</v>
      </c>
      <c r="J11" s="241">
        <f ca="1">IF(H11=0,"",1-((H11-I11)/ABS(H11)))</f>
        <v>0</v>
      </c>
      <c r="K11" s="45">
        <f ca="1">+K40+K68+K96+K124+K152+K180</f>
        <v>0</v>
      </c>
      <c r="L11" s="46">
        <f t="shared" ca="1" si="2"/>
        <v>0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391.57894736842098</v>
      </c>
      <c r="C12" s="32">
        <f ca="1">+C41+C69+C97+C125+C153+C181</f>
        <v>1010</v>
      </c>
      <c r="D12" s="239">
        <f ca="1">IF(B12=0,"",1+((B12-C12)/ABS(B12)))</f>
        <v>-0.57930107526881747</v>
      </c>
      <c r="E12" s="32">
        <f ca="1">+E41+E69+E97+E125+E153+E181</f>
        <v>18</v>
      </c>
      <c r="F12" s="33">
        <f t="shared" ca="1" si="0"/>
        <v>55.111111111111114</v>
      </c>
      <c r="G12" s="34">
        <f t="shared" ca="1" si="7"/>
        <v>0</v>
      </c>
      <c r="H12" s="30">
        <f t="shared" ca="1" si="7"/>
        <v>832.21476510067112</v>
      </c>
      <c r="I12" s="31">
        <f t="shared" ca="1" si="7"/>
        <v>1272</v>
      </c>
      <c r="J12" s="239">
        <f ca="1">IF(H12=0,"",1+((H12-I12)/ABS(H12)))</f>
        <v>0.47154838709677416</v>
      </c>
      <c r="K12" s="32">
        <f ca="1">+K41+K69+K97+K125+K153+K181</f>
        <v>404</v>
      </c>
      <c r="L12" s="33">
        <f t="shared" ca="1" si="2"/>
        <v>2.1485148514851486</v>
      </c>
      <c r="M12" s="35">
        <f ca="1">+M41+M69+M97+M125+M153+M181</f>
        <v>2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470.31363575178369</v>
      </c>
      <c r="C13" s="38">
        <f ca="1">+C11-C12</f>
        <v>-1010</v>
      </c>
      <c r="D13" s="240">
        <f ca="1">IF(B13=0,"",1-((B13-C13)/ABS(B13)))</f>
        <v>-2.1475031196693717</v>
      </c>
      <c r="E13" s="38">
        <f ca="1">+E11-E12</f>
        <v>-18</v>
      </c>
      <c r="F13" s="39">
        <f t="shared" ca="1" si="0"/>
        <v>-55.111111111111114</v>
      </c>
      <c r="G13" s="40">
        <f ca="1">+G11-G12</f>
        <v>0</v>
      </c>
      <c r="H13" s="37">
        <f t="shared" ref="H13:I13" ca="1" si="8">+H11-H12</f>
        <v>891.57040113973824</v>
      </c>
      <c r="I13" s="38">
        <f t="shared" ca="1" si="8"/>
        <v>-1272</v>
      </c>
      <c r="J13" s="240">
        <f ca="1">IF(H13=0,"",1-((H13-I13)/ABS(H13)))</f>
        <v>-1.426696084093797</v>
      </c>
      <c r="K13" s="38">
        <f ca="1">+K11-K12</f>
        <v>-404</v>
      </c>
      <c r="L13" s="39">
        <f t="shared" ca="1" si="2"/>
        <v>-2.1485148514851486</v>
      </c>
      <c r="M13" s="41">
        <f ca="1">+M11-M12</f>
        <v>-2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1281</v>
      </c>
      <c r="D14" s="241">
        <f ca="1">IF(B14=0,"",1-((B14-C14)/ABS(B14)))</f>
        <v>0.68145714285714287</v>
      </c>
      <c r="E14" s="45">
        <f ca="1">+E43+E71+E99+E127+E155+E183</f>
        <v>1198</v>
      </c>
      <c r="F14" s="46">
        <f t="shared" ca="1" si="0"/>
        <v>6.9282136894824708E-2</v>
      </c>
      <c r="G14" s="47">
        <f t="shared" ref="G14:I15" ca="1" si="9">+G43+G71+G99+G127+G155+G183</f>
        <v>0</v>
      </c>
      <c r="H14" s="43">
        <f t="shared" ca="1" si="9"/>
        <v>3759.5907928388747</v>
      </c>
      <c r="I14" s="44">
        <f t="shared" ca="1" si="9"/>
        <v>2995</v>
      </c>
      <c r="J14" s="241">
        <f ca="1">IF(H14=0,"",1-((H14-I14)/ABS(H14)))</f>
        <v>0.79662925170068033</v>
      </c>
      <c r="K14" s="45">
        <f ca="1">+K43+K71+K99+K127+K155+K183</f>
        <v>1597</v>
      </c>
      <c r="L14" s="46">
        <f t="shared" ca="1" si="2"/>
        <v>0.87539135879774577</v>
      </c>
      <c r="M14" s="48">
        <f ca="1">+M43+M71+M99+M127+M155+M183</f>
        <v>9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742.1052631578948</v>
      </c>
      <c r="C15" s="32">
        <f ca="1">+C44+C72+C100+C128+C156+C184</f>
        <v>380</v>
      </c>
      <c r="D15" s="239">
        <f ca="1">IF(B15=0,"",1+((B15-C15)/ABS(B15)))</f>
        <v>1.4879432624113476</v>
      </c>
      <c r="E15" s="32">
        <f ca="1">+E44+E72+E100+E128+E156+E184</f>
        <v>560</v>
      </c>
      <c r="F15" s="33">
        <f t="shared" ca="1" si="0"/>
        <v>-0.32142857142857145</v>
      </c>
      <c r="G15" s="34">
        <f t="shared" ca="1" si="9"/>
        <v>0</v>
      </c>
      <c r="H15" s="30">
        <f t="shared" ca="1" si="9"/>
        <v>1577.1812080536913</v>
      </c>
      <c r="I15" s="31">
        <f t="shared" ca="1" si="9"/>
        <v>602</v>
      </c>
      <c r="J15" s="239">
        <f ca="1">IF(H15=0,"",1+((H15-I15)/ABS(H15)))</f>
        <v>1.6183063829787234</v>
      </c>
      <c r="K15" s="32">
        <f ca="1">+K44+K72+K100+K128+K156+K184</f>
        <v>1286</v>
      </c>
      <c r="L15" s="33">
        <f t="shared" ca="1" si="2"/>
        <v>-0.5318818040435459</v>
      </c>
      <c r="M15" s="35">
        <f ca="1">+M44+M72+M100+M128+M156+M184</f>
        <v>0</v>
      </c>
    </row>
    <row r="16" spans="1:20" x14ac:dyDescent="0.25">
      <c r="A16" s="36" t="s">
        <v>110</v>
      </c>
      <c r="B16" s="38">
        <f ca="1">+B14-B15</f>
        <v>1137.6901332615425</v>
      </c>
      <c r="C16" s="38">
        <f ca="1">+C14-C15</f>
        <v>901</v>
      </c>
      <c r="D16" s="240">
        <f ca="1">IF(B16=0,"",1-((B16-C16)/ABS(B16)))</f>
        <v>0.79195553662490092</v>
      </c>
      <c r="E16" s="38">
        <f ca="1">+E14-E15</f>
        <v>638</v>
      </c>
      <c r="F16" s="39">
        <f t="shared" ca="1" si="0"/>
        <v>0.41222570532915359</v>
      </c>
      <c r="G16" s="40">
        <f ca="1">+G14-G15</f>
        <v>0</v>
      </c>
      <c r="H16" s="37">
        <f t="shared" ref="H16:I16" ca="1" si="10">+H14-H15</f>
        <v>2182.4095847851831</v>
      </c>
      <c r="I16" s="38">
        <f t="shared" ca="1" si="10"/>
        <v>2393</v>
      </c>
      <c r="J16" s="240">
        <f ca="1">IF(H16=0,"",1-((H16-I16)/ABS(H16)))</f>
        <v>1.0964944512171144</v>
      </c>
      <c r="K16" s="38">
        <f ca="1">+K14-K15</f>
        <v>311</v>
      </c>
      <c r="L16" s="39">
        <f t="shared" ca="1" si="2"/>
        <v>6.694533762057878</v>
      </c>
      <c r="M16" s="41">
        <f ca="1">+M14-M15</f>
        <v>9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4210</v>
      </c>
      <c r="D17" s="239">
        <f ca="1">IF(B17=0,"",1-((B17-C17)/ABS(B17)))</f>
        <v>0.559774427567445</v>
      </c>
      <c r="E17" s="32">
        <f ca="1">+E46+E74+E102+E130+E158+E186</f>
        <v>4042</v>
      </c>
      <c r="F17" s="33">
        <f t="shared" ca="1" si="0"/>
        <v>4.1563582384957942E-2</v>
      </c>
      <c r="G17" s="34">
        <f t="shared" ref="G17:I18" ca="1" si="11">+G46+G74+G102+G130+G158+G186</f>
        <v>0</v>
      </c>
      <c r="H17" s="30">
        <f t="shared" ca="1" si="11"/>
        <v>15041.773231031542</v>
      </c>
      <c r="I17" s="31">
        <f t="shared" ca="1" si="11"/>
        <v>7031</v>
      </c>
      <c r="J17" s="239">
        <f ca="1">IF(H17=0,"",1-((H17-I17)/ABS(H17)))</f>
        <v>0.46743159147585589</v>
      </c>
      <c r="K17" s="32">
        <f ca="1">+K46+K74+K102+K130+K158+K186</f>
        <v>10423</v>
      </c>
      <c r="L17" s="33">
        <f t="shared" ca="1" si="2"/>
        <v>-0.32543413604528448</v>
      </c>
      <c r="M17" s="35">
        <f ca="1">+M46+M74+M102+M130+M158+M186</f>
        <v>0</v>
      </c>
    </row>
    <row r="18" spans="1:17" x14ac:dyDescent="0.25">
      <c r="A18" s="29" t="s">
        <v>108</v>
      </c>
      <c r="B18" s="267">
        <f ca="1">+B47+B75+B103+B131+B159+B187</f>
        <v>1709.4736842105265</v>
      </c>
      <c r="C18" s="32">
        <f ca="1">+C47+C75+C103+C131+C159+C187</f>
        <v>2919</v>
      </c>
      <c r="D18" s="239">
        <f t="shared" ref="D18" ca="1" si="12">IF(B18=0,"",1+((B18-C18)/ABS(B18)))</f>
        <v>0.29245689655172424</v>
      </c>
      <c r="E18" s="32">
        <f ca="1">+E47+E75+E103+E131+E159+E187</f>
        <v>800</v>
      </c>
      <c r="F18" s="33">
        <f t="shared" ca="1" si="0"/>
        <v>2.6487500000000002</v>
      </c>
      <c r="G18" s="34">
        <f t="shared" ca="1" si="11"/>
        <v>0</v>
      </c>
      <c r="H18" s="30">
        <f t="shared" ca="1" si="11"/>
        <v>3633.1096196868007</v>
      </c>
      <c r="I18" s="31">
        <f t="shared" ca="1" si="11"/>
        <v>6512</v>
      </c>
      <c r="J18" s="239">
        <f t="shared" ref="J18" ca="1" si="13">IF(H18=0,"",1+((H18-I18)/ABS(H18)))</f>
        <v>0.20759605911330037</v>
      </c>
      <c r="K18" s="32">
        <f ca="1">+K47+K75+K103+K131+K159+K187</f>
        <v>1815</v>
      </c>
      <c r="L18" s="33">
        <f t="shared" ca="1" si="2"/>
        <v>2.5878787878787879</v>
      </c>
      <c r="M18" s="35">
        <f ca="1">+M47+M75+M103+M131+M159+M187</f>
        <v>0</v>
      </c>
    </row>
    <row r="19" spans="1:17" x14ac:dyDescent="0.25">
      <c r="A19" s="215" t="s">
        <v>107</v>
      </c>
      <c r="B19" s="38">
        <f ca="1">+B17-B18</f>
        <v>5811.4129313052445</v>
      </c>
      <c r="C19" s="217">
        <f ca="1">+C17-C18</f>
        <v>1291</v>
      </c>
      <c r="D19" s="242">
        <f t="shared" ref="D19:D20" ca="1" si="14">IF(B19=0,"",1-((B19-C19)/ABS(B19)))</f>
        <v>0.2221490737726739</v>
      </c>
      <c r="E19" s="217">
        <f ca="1">+E17-E18</f>
        <v>3242</v>
      </c>
      <c r="F19" s="218">
        <f t="shared" ca="1" si="0"/>
        <v>-0.60178901912399752</v>
      </c>
      <c r="G19" s="219">
        <f ca="1">+G17-G18</f>
        <v>0</v>
      </c>
      <c r="H19" s="216">
        <f t="shared" ref="H19:I19" ca="1" si="15">+H17-H18</f>
        <v>11408.663611344742</v>
      </c>
      <c r="I19" s="217">
        <f t="shared" ca="1" si="15"/>
        <v>519</v>
      </c>
      <c r="J19" s="242">
        <f t="shared" ref="J19:J20" ca="1" si="16">IF(H19=0,"",1-((H19-I19)/ABS(H19)))</f>
        <v>4.549174361525643E-2</v>
      </c>
      <c r="K19" s="217">
        <f ca="1">+K17-K18</f>
        <v>8608</v>
      </c>
      <c r="L19" s="218">
        <f t="shared" ca="1" si="2"/>
        <v>-0.93970724907063197</v>
      </c>
      <c r="M19" s="220">
        <f ca="1">+M17-M18</f>
        <v>0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840.5797101449275</v>
      </c>
      <c r="I20" s="44">
        <f t="shared" ca="1" si="17"/>
        <v>0</v>
      </c>
      <c r="J20" s="241">
        <f t="shared" ca="1" si="16"/>
        <v>0</v>
      </c>
      <c r="K20" s="45">
        <f ca="1">+K49+K77+K105+K133+K161+K189</f>
        <v>0</v>
      </c>
      <c r="L20" s="46">
        <f t="shared" ca="1" si="2"/>
        <v>0</v>
      </c>
      <c r="M20" s="48">
        <f ca="1">+M49+M77+M105+M133+M161+M189</f>
        <v>0</v>
      </c>
    </row>
    <row r="21" spans="1:17" x14ac:dyDescent="0.25">
      <c r="A21" s="29" t="s">
        <v>104</v>
      </c>
      <c r="B21" s="267">
        <f ca="1">+B50+B78+B106+B134+B162+B190</f>
        <v>15.789473684210524</v>
      </c>
      <c r="C21" s="32">
        <f ca="1">+C50+C78+C106+C134+C162+C190</f>
        <v>254</v>
      </c>
      <c r="D21" s="239">
        <f t="shared" ref="D21" ca="1" si="18">IF(B21=0,"",1+((B21-C21)/ABS(B21)))</f>
        <v>-14.08666666666667</v>
      </c>
      <c r="E21" s="32">
        <f ca="1">+E50+E78+E106+E134+E162+E190</f>
        <v>15</v>
      </c>
      <c r="F21" s="33">
        <f t="shared" ca="1" si="0"/>
        <v>15.933333333333334</v>
      </c>
      <c r="G21" s="34">
        <f t="shared" ca="1" si="17"/>
        <v>0</v>
      </c>
      <c r="H21" s="30">
        <f t="shared" ca="1" si="17"/>
        <v>33.557046979865774</v>
      </c>
      <c r="I21" s="31">
        <f t="shared" ca="1" si="17"/>
        <v>254</v>
      </c>
      <c r="J21" s="239">
        <f t="shared" ref="J21" ca="1" si="19">IF(H21=0,"",1+((H21-I21)/ABS(H21)))</f>
        <v>-5.5691999999999995</v>
      </c>
      <c r="K21" s="32">
        <f ca="1">+K50+K78+K106+K134+K162+K190</f>
        <v>15</v>
      </c>
      <c r="L21" s="33">
        <f t="shared" ca="1" si="2"/>
        <v>15.933333333333334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404.50038138825323</v>
      </c>
      <c r="C22" s="38">
        <f ca="1">+C20-C21</f>
        <v>-254</v>
      </c>
      <c r="D22" s="240">
        <f t="shared" ref="D22:D26" ca="1" si="20">IF(B22=0,"",1-((B22-C22)/ABS(B22)))</f>
        <v>-0.62793513105789178</v>
      </c>
      <c r="E22" s="38">
        <f ca="1">+E20-E21</f>
        <v>-15</v>
      </c>
      <c r="F22" s="39">
        <f t="shared" ca="1" si="0"/>
        <v>-15.933333333333334</v>
      </c>
      <c r="G22" s="40">
        <f ca="1">+G20-G21</f>
        <v>0</v>
      </c>
      <c r="H22" s="37">
        <f t="shared" ref="H22:I22" ca="1" si="21">+H20-H21</f>
        <v>807.02266316506177</v>
      </c>
      <c r="I22" s="38">
        <f t="shared" ca="1" si="21"/>
        <v>-254</v>
      </c>
      <c r="J22" s="240">
        <f t="shared" ref="J22:J26" ca="1" si="22">IF(H22=0,"",1-((H22-I22)/ABS(H22)))</f>
        <v>-0.31473713390382052</v>
      </c>
      <c r="K22" s="38"/>
      <c r="L22" s="39">
        <f t="shared" ca="1" si="2"/>
        <v>0</v>
      </c>
      <c r="M22" s="41">
        <f ca="1">+M20-M21</f>
        <v>0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151</v>
      </c>
      <c r="D23" s="241">
        <f t="shared" ca="1" si="20"/>
        <v>0.36445061728395056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828.6445012787724</v>
      </c>
      <c r="I23" s="44">
        <f t="shared" ca="1" si="24"/>
        <v>151</v>
      </c>
      <c r="J23" s="241">
        <f t="shared" ca="1" si="22"/>
        <v>0.18222530864197528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1665.2631578947369</v>
      </c>
      <c r="C24" s="32">
        <f ca="1">+C53+C81+C109+C137+C165+C193</f>
        <v>2261</v>
      </c>
      <c r="D24" s="239">
        <f t="shared" ref="D24" ca="1" si="26">IF(B24=0,"",1+((B24-C24)/ABS(B24)))</f>
        <v>0.64225663716814163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4129.7539149888144</v>
      </c>
      <c r="I24" s="31">
        <f t="shared" ca="1" si="24"/>
        <v>5418</v>
      </c>
      <c r="J24" s="239">
        <f t="shared" ref="J24" ca="1" si="27">IF(H24=0,"",1+((H24-I24)/ABS(H24)))</f>
        <v>0.68805742145178761</v>
      </c>
      <c r="K24" s="32">
        <f ca="1">+K53+K81+K109+K137+K165+K193</f>
        <v>182</v>
      </c>
      <c r="L24" s="33">
        <f t="shared" ca="1" si="25"/>
        <v>28.76923076923077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-1250.9409072553508</v>
      </c>
      <c r="C25" s="38">
        <f ca="1">+C23-C24</f>
        <v>-2110</v>
      </c>
      <c r="D25" s="240">
        <f t="shared" ref="D25" ca="1" si="28">IF(B25=0,"",1-((B25-C25)/ABS(B25)))</f>
        <v>0.31326964546272362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-3301.1094137100417</v>
      </c>
      <c r="I25" s="38">
        <f t="shared" ca="1" si="29"/>
        <v>-5267</v>
      </c>
      <c r="J25" s="240">
        <f t="shared" ref="J25" ca="1" si="30">IF(H25=0,"",1-((H25-I25)/ABS(H25)))</f>
        <v>0.40447578679903895</v>
      </c>
      <c r="K25" s="38"/>
      <c r="L25" s="39">
        <f t="shared" ca="1" si="25"/>
        <v>0</v>
      </c>
      <c r="M25" s="41">
        <f ca="1">+M23-M24</f>
        <v>0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9641</v>
      </c>
      <c r="D26" s="241">
        <f t="shared" ca="1" si="20"/>
        <v>0.61790476450661125</v>
      </c>
      <c r="E26" s="45">
        <f ca="1">+E55+E83+E111+E139+E167+E195</f>
        <v>8263</v>
      </c>
      <c r="F26" s="46">
        <f t="shared" ca="1" si="0"/>
        <v>0.16676751785065957</v>
      </c>
      <c r="G26" s="47">
        <f t="shared" ref="G26:G27" ca="1" si="31">+G55+G83+G111+G139+G167+G195</f>
        <v>0</v>
      </c>
      <c r="H26" s="44">
        <f t="shared" ref="H26" ca="1" si="32">+H5+H8+H11+H14+H17+H20+H23</f>
        <v>31205.456095481673</v>
      </c>
      <c r="I26" s="45">
        <f ca="1">+I5+I8+I11+I14+I17+I20+I23</f>
        <v>18182</v>
      </c>
      <c r="J26" s="241">
        <f t="shared" ca="1" si="22"/>
        <v>0.58265451863184348</v>
      </c>
      <c r="K26" s="45">
        <f ca="1">K5+K8+K11+K14+K17+K20</f>
        <v>16271</v>
      </c>
      <c r="L26" s="46">
        <f t="shared" ca="1" si="2"/>
        <v>0.11744822076086288</v>
      </c>
      <c r="M26" s="48">
        <f ca="1">+M55+M83+M111+M139+M167+M195</f>
        <v>0</v>
      </c>
    </row>
    <row r="27" spans="1:17" ht="15.75" thickBot="1" x14ac:dyDescent="0.3">
      <c r="A27" s="29" t="s">
        <v>91</v>
      </c>
      <c r="B27" s="267">
        <f ca="1">+B6+B9+B12+B15+B18+B21+B24</f>
        <v>8071.5789473684217</v>
      </c>
      <c r="C27" s="32">
        <f t="shared" ref="C27" ca="1" si="33">+C6+C9+C12+C15+C18+C21+C24</f>
        <v>13263</v>
      </c>
      <c r="D27" s="239">
        <f t="shared" ref="D27" ca="1" si="34">IF(B27=0,"",1+((B27-C27)/ABS(B27)))</f>
        <v>0.35682707355242582</v>
      </c>
      <c r="E27" s="32">
        <f ca="1">+E56+E84+E112+E140+E168+E196</f>
        <v>3715</v>
      </c>
      <c r="F27" s="33">
        <f t="shared" ca="1" si="0"/>
        <v>2.5701211305518168</v>
      </c>
      <c r="G27" s="34">
        <f t="shared" ca="1" si="31"/>
        <v>0</v>
      </c>
      <c r="H27" s="31">
        <f t="shared" ref="H27:I27" ca="1" si="35">+H6+H9+H12+H15+H18+H21+H24</f>
        <v>18947.427293064877</v>
      </c>
      <c r="I27" s="32">
        <f t="shared" ca="1" si="35"/>
        <v>23992</v>
      </c>
      <c r="J27" s="239">
        <f t="shared" ref="J27" ca="1" si="36">IF(H27=0,"",1+((H27-I27)/ABS(H27)))</f>
        <v>0.73375948993447071</v>
      </c>
      <c r="K27" s="45">
        <f ca="1">K6+K9+K12+K15+K18+K21</f>
        <v>7878</v>
      </c>
      <c r="L27" s="33">
        <f t="shared" ca="1" si="2"/>
        <v>2.0454430058390454</v>
      </c>
      <c r="M27" s="35">
        <f ca="1">+M56+M84+M112+M140+M168+M196</f>
        <v>0</v>
      </c>
    </row>
    <row r="28" spans="1:17" ht="15.75" thickBot="1" x14ac:dyDescent="0.3">
      <c r="A28" s="49" t="s">
        <v>92</v>
      </c>
      <c r="B28" s="51">
        <f ca="1">+B7+B10+B13+B16+B19+B22+B25</f>
        <v>7531.1491003724141</v>
      </c>
      <c r="C28" s="51">
        <f ca="1">+C7+C10+C13+C16+C19+C22+C25</f>
        <v>-3622</v>
      </c>
      <c r="D28" s="243">
        <f t="shared" ref="D28" ca="1" si="37">IF(B28=0,"",1-((B28-C28)/ABS(B28)))</f>
        <v>-0.48093590390089247</v>
      </c>
      <c r="E28" s="51">
        <f ca="1">+E26-E27</f>
        <v>4548</v>
      </c>
      <c r="F28" s="52">
        <f t="shared" ca="1" si="0"/>
        <v>-1.7963940193491645</v>
      </c>
      <c r="G28" s="53">
        <f ca="1">+G26-G27</f>
        <v>0</v>
      </c>
      <c r="H28" s="50">
        <f ca="1">+H26-H27</f>
        <v>12258.028802416797</v>
      </c>
      <c r="I28" s="51">
        <f t="shared" ref="I28" ca="1" si="38">+I26-I27</f>
        <v>-5810</v>
      </c>
      <c r="J28" s="243">
        <f t="shared" ref="J28" ca="1" si="39">IF(H28=0,"",1-((H28-I28)/ABS(H28)))</f>
        <v>-0.47397506513074106</v>
      </c>
      <c r="K28" s="51">
        <f ca="1">K26-K27</f>
        <v>8393</v>
      </c>
      <c r="L28" s="52">
        <f t="shared" ca="1" si="2"/>
        <v>-1.6922435362802335</v>
      </c>
      <c r="M28" s="54">
        <f ca="1">+M26-M27</f>
        <v>0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1493</v>
      </c>
      <c r="D34" s="244">
        <f ca="1">IF(B34=0,"",1-((B34-C34)/ABS(B34)))</f>
        <v>1.3513032407407408</v>
      </c>
      <c r="E34" s="73">
        <f ca="1">INDIRECT($Q$1&amp; "!" &amp;$P$1&amp;P34)</f>
        <v>2000</v>
      </c>
      <c r="F34" s="74">
        <f t="shared" ref="F34:F57" ca="1" si="40">IF(ISERROR(((C34-E34)/ABS(E34))-1),0,((C34-E34)/ABS(E34)))</f>
        <v>-0.2535</v>
      </c>
      <c r="G34" s="75">
        <f ca="1">INDIRECT($N$1&amp; "!" &amp;$P$1&amp;R34)</f>
        <v>0</v>
      </c>
      <c r="H34" s="71">
        <f ca="1">SUM(INDIRECT($N$1&amp;"!"&amp;$O$3&amp;N34&amp;":"&amp;$O$1&amp;N34))/1.173</f>
        <v>2209.7186700767261</v>
      </c>
      <c r="I34" s="71">
        <f ca="1">SUM(INDIRECT($N$1&amp;"!"&amp;$P$3&amp;N34&amp;":"&amp;$P$1&amp;N34))</f>
        <v>3182</v>
      </c>
      <c r="J34" s="244">
        <f ca="1">IF(H34=0,"",1-((H34-I34)/ABS(H34)))</f>
        <v>1.4400023148148149</v>
      </c>
      <c r="K34" s="73">
        <f ca="1">SUM(INDIRECT($Q$1&amp;"!"&amp;$P$3&amp;P34&amp;":"&amp;$P$1&amp;P34))</f>
        <v>2236</v>
      </c>
      <c r="L34" s="74">
        <f t="shared" ref="L34:L57" ca="1" si="41">IF(ISERROR(((I34-K34)/ABS(K34))-1),0,((I34-K34)/ABS(K34)))</f>
        <v>0.42307692307692307</v>
      </c>
      <c r="M34" s="76">
        <f ca="1">SUM(INDIRECT($N$1&amp;"!"&amp;$P$3&amp;R34&amp;":"&amp;$P$1&amp;R34))</f>
        <v>10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410</v>
      </c>
      <c r="U34" s="266"/>
    </row>
    <row r="35" spans="1:21" x14ac:dyDescent="0.25">
      <c r="A35" s="29" t="s">
        <v>120</v>
      </c>
      <c r="B35" s="79">
        <f ca="1">INDIRECT($N$1&amp;"!"&amp;$O$1&amp;N35)/0.95</f>
        <v>543.15789473684208</v>
      </c>
      <c r="C35" s="79">
        <f ca="1">INDIRECT($N$1&amp; "!" &amp;$P$1&amp;N35)</f>
        <v>3473</v>
      </c>
      <c r="D35" s="237">
        <f ca="1">IF(B35=0,"",1+((B35-C35)/ABS(B35)))</f>
        <v>-4.394089147286822</v>
      </c>
      <c r="E35" s="79">
        <f ca="1">INDIRECT($Q$1&amp; "!" &amp;$P$1&amp;P35)</f>
        <v>1569</v>
      </c>
      <c r="F35" s="80">
        <f t="shared" ca="1" si="40"/>
        <v>1.2135117909496496</v>
      </c>
      <c r="G35" s="81">
        <f ca="1">INDIRECT($N$1&amp; "!" &amp;$P$1&amp;R35)</f>
        <v>0</v>
      </c>
      <c r="H35" s="77">
        <f ca="1">SUM(INDIRECT($N$1&amp;"!"&amp;$O$3&amp;N35&amp;":"&amp;$O$1&amp;N35))/0.894</f>
        <v>1346.7561521252796</v>
      </c>
      <c r="I35" s="78">
        <f ca="1">SUM(INDIRECT($N$1&amp;"!"&amp;$P$3&amp;N35&amp;":"&amp;$P$1&amp;N35))</f>
        <v>3755</v>
      </c>
      <c r="J35" s="237">
        <f ca="1">IF(H35=0,"",1+((H35-I35)/ABS(H35)))</f>
        <v>-0.78818106312292358</v>
      </c>
      <c r="K35" s="79">
        <f ca="1">SUM(INDIRECT($Q$1&amp;"!"&amp;$P$3&amp;P35&amp;":"&amp;$P$1&amp;P35))</f>
        <v>2859</v>
      </c>
      <c r="L35" s="80">
        <f t="shared" ca="1" si="41"/>
        <v>0.31339629240993355</v>
      </c>
      <c r="M35" s="82">
        <f t="shared" ref="M35:M56" ca="1" si="42">SUM(INDIRECT($N$1&amp;"!"&amp;$P$3&amp;R35&amp;":"&amp;$P$1&amp;R35))</f>
        <v>4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446</v>
      </c>
      <c r="T35" s="263"/>
    </row>
    <row r="36" spans="1:21" x14ac:dyDescent="0.25">
      <c r="A36" s="83" t="s">
        <v>100</v>
      </c>
      <c r="B36" s="84">
        <f ca="1">+B34-B35</f>
        <v>561.70144030152096</v>
      </c>
      <c r="C36" s="85">
        <f ca="1">+C34-C35</f>
        <v>-1980</v>
      </c>
      <c r="D36" s="245">
        <f ca="1">IF(B36=0,"",1-((B36-C36)/ABS(B36)))</f>
        <v>-3.5250043135676083</v>
      </c>
      <c r="E36" s="85">
        <f ca="1">+E34-E35</f>
        <v>431</v>
      </c>
      <c r="F36" s="86">
        <f t="shared" ca="1" si="40"/>
        <v>-5.5939675174013921</v>
      </c>
      <c r="G36" s="87">
        <f ca="1">+G34-G35</f>
        <v>0</v>
      </c>
      <c r="H36" s="84">
        <f t="shared" ref="H36:I36" ca="1" si="45">+H34-H35</f>
        <v>862.96251795144644</v>
      </c>
      <c r="I36" s="85">
        <f t="shared" ca="1" si="45"/>
        <v>-573</v>
      </c>
      <c r="J36" s="245">
        <f ca="1">IF(H36=0,"",1-((H36-I36)/ABS(H36)))</f>
        <v>-0.663991758715341</v>
      </c>
      <c r="K36" s="85">
        <f ca="1">+K34-K35</f>
        <v>-623</v>
      </c>
      <c r="L36" s="86">
        <f t="shared" ca="1" si="41"/>
        <v>8.0256821829855537E-2</v>
      </c>
      <c r="M36" s="88">
        <f ca="1">+M34-M35</f>
        <v>6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31</v>
      </c>
      <c r="D37" s="246">
        <f t="shared" ref="D37" ca="1" si="46">IF(B37=0,"",1-((B37-C37)/ABS(B37)))</f>
        <v>6.5755877034358035E-2</v>
      </c>
      <c r="E37" s="91">
        <f ca="1">INDIRECT($Q$1&amp; "!" &amp;$P$1&amp;P37)</f>
        <v>30</v>
      </c>
      <c r="F37" s="92">
        <f t="shared" ca="1" si="40"/>
        <v>3.3333333333333333E-2</v>
      </c>
      <c r="G37" s="93">
        <f ca="1">INDIRECT($N$1&amp; "!" &amp;$P$1&amp;R37)</f>
        <v>0</v>
      </c>
      <c r="H37" s="89">
        <f ca="1">SUM(INDIRECT($N$1&amp;"!"&amp;$O$3&amp;N37&amp;":"&amp;$O$1&amp;N37))/1.173</f>
        <v>942.88150042625739</v>
      </c>
      <c r="I37" s="90">
        <f t="shared" ref="I37:I38" ca="1" si="47">SUM(INDIRECT($N$1&amp;"!"&amp;$P$3&amp;N37&amp;":"&amp;$P$1&amp;N37))</f>
        <v>235</v>
      </c>
      <c r="J37" s="246">
        <f t="shared" ref="J37" ca="1" si="48">IF(H37=0,"",1-((H37-I37)/ABS(H37)))</f>
        <v>0.24923598553345394</v>
      </c>
      <c r="K37" s="91">
        <f ca="1">SUM(INDIRECT($Q$1&amp;"!"&amp;$P$3&amp;P37&amp;":"&amp;$P$1&amp;P37))</f>
        <v>609</v>
      </c>
      <c r="L37" s="92">
        <f t="shared" ca="1" si="41"/>
        <v>-0.61412151067323484</v>
      </c>
      <c r="M37" s="94">
        <f t="shared" ca="1" si="42"/>
        <v>7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416</v>
      </c>
    </row>
    <row r="38" spans="1:21" x14ac:dyDescent="0.25">
      <c r="A38" s="29" t="s">
        <v>123</v>
      </c>
      <c r="B38" s="77">
        <f ca="1">INDIRECT($N$1&amp;"!"&amp;$O$1&amp;N38)/0.95</f>
        <v>53.684210526315795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114.09395973154362</v>
      </c>
      <c r="I38" s="78">
        <f t="shared" ca="1" si="47"/>
        <v>44</v>
      </c>
      <c r="J38" s="237">
        <f ca="1">IF(H38=0,"",1+((H38-I38)/ABS(H38)))</f>
        <v>1.6143529411764705</v>
      </c>
      <c r="K38" s="79">
        <f ca="1">SUM(INDIRECT($Q$1&amp;"!"&amp;$P$3&amp;P38&amp;":"&amp;$P$1&amp;P38))</f>
        <v>27</v>
      </c>
      <c r="L38" s="80">
        <f t="shared" ca="1" si="41"/>
        <v>0.62962962962962965</v>
      </c>
      <c r="M38" s="82">
        <f t="shared" ca="1" si="42"/>
        <v>5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452</v>
      </c>
    </row>
    <row r="39" spans="1:21" x14ac:dyDescent="0.25">
      <c r="A39" s="83" t="s">
        <v>124</v>
      </c>
      <c r="B39" s="84">
        <f ca="1">+B37-B38</f>
        <v>417.75653968681291</v>
      </c>
      <c r="C39" s="85">
        <f ca="1">+C37-C38</f>
        <v>31</v>
      </c>
      <c r="D39" s="245">
        <f ca="1">IF(B39=0,"",1-((B39-C39)/ABS(B39)))</f>
        <v>7.4205899980022694E-2</v>
      </c>
      <c r="E39" s="85">
        <f ca="1">+E37-E38</f>
        <v>30</v>
      </c>
      <c r="F39" s="86">
        <f t="shared" ca="1" si="40"/>
        <v>3.3333333333333333E-2</v>
      </c>
      <c r="G39" s="87">
        <f ca="1">+G37-G38</f>
        <v>0</v>
      </c>
      <c r="H39" s="84">
        <f t="shared" ref="H39:I39" ca="1" si="49">+H37-H38</f>
        <v>828.78754069471381</v>
      </c>
      <c r="I39" s="85">
        <f t="shared" ca="1" si="49"/>
        <v>191</v>
      </c>
      <c r="J39" s="245">
        <f ca="1">IF(H39=0,"",1-((H39-I39)/ABS(H39)))</f>
        <v>0.23045713240319499</v>
      </c>
      <c r="K39" s="85">
        <f ca="1">+K37-K38</f>
        <v>582</v>
      </c>
      <c r="L39" s="86">
        <f t="shared" ca="1" si="41"/>
        <v>-0.67182130584192434</v>
      </c>
      <c r="M39" s="88">
        <f ca="1">+M37-M38</f>
        <v>2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603.58056265984658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422</v>
      </c>
    </row>
    <row r="41" spans="1:21" x14ac:dyDescent="0.25">
      <c r="A41" s="29" t="s">
        <v>102</v>
      </c>
      <c r="B41" s="77">
        <f ca="1">INDIRECT($N$1&amp; "!" &amp;$O$1&amp;N41)/0.95</f>
        <v>136.84210526315789</v>
      </c>
      <c r="C41" s="78">
        <f ca="1">INDIRECT($N$1&amp; "!" &amp;$P$1&amp;N41)</f>
        <v>164</v>
      </c>
      <c r="D41" s="237">
        <f ca="1">IF(B41=0,"",1+((B41-C41)/ABS(B41)))</f>
        <v>0.80153846153846153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0</v>
      </c>
      <c r="H41" s="77">
        <f ca="1">SUM(INDIRECT($N$1&amp;"!"&amp;$O$3&amp;N41&amp;":"&amp;$O$1&amp;N41))/0.894</f>
        <v>290.82774049216999</v>
      </c>
      <c r="I41" s="78">
        <f t="shared" ca="1" si="50"/>
        <v>164</v>
      </c>
      <c r="J41" s="237">
        <f ca="1">IF(H41=0,"",1+((H41-I41)/ABS(H41)))</f>
        <v>1.4360923076923076</v>
      </c>
      <c r="K41" s="79">
        <f ca="1">SUM(INDIRECT($Q$1&amp;"!"&amp;$P$3&amp;P41&amp;":"&amp;$P$1&amp;P41))</f>
        <v>96</v>
      </c>
      <c r="L41" s="80">
        <f t="shared" ca="1" si="41"/>
        <v>0.70833333333333337</v>
      </c>
      <c r="M41" s="82">
        <f t="shared" ca="1" si="42"/>
        <v>0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458</v>
      </c>
    </row>
    <row r="42" spans="1:21" x14ac:dyDescent="0.25">
      <c r="A42" s="83" t="s">
        <v>103</v>
      </c>
      <c r="B42" s="84">
        <f ca="1">+B40-B41</f>
        <v>164.9481760667654</v>
      </c>
      <c r="C42" s="85">
        <f ca="1">+C40-C41</f>
        <v>-164</v>
      </c>
      <c r="D42" s="245">
        <f ca="1">IF(B42=0,"",1-((B42-C42)/ABS(B42)))</f>
        <v>-0.99425167292312722</v>
      </c>
      <c r="E42" s="85">
        <f ca="1">+E40-E41</f>
        <v>0</v>
      </c>
      <c r="F42" s="86">
        <f t="shared" ca="1" si="40"/>
        <v>0</v>
      </c>
      <c r="G42" s="87">
        <f ca="1">+G40-G41</f>
        <v>0</v>
      </c>
      <c r="H42" s="84">
        <f t="shared" ref="H42:I42" ca="1" si="51">+H40-H41</f>
        <v>312.75282216767658</v>
      </c>
      <c r="I42" s="85">
        <f t="shared" ca="1" si="51"/>
        <v>-164</v>
      </c>
      <c r="J42" s="245">
        <f ca="1">IF(H42=0,"",1-((H42-I42)/ABS(H42)))</f>
        <v>-0.52437576378471329</v>
      </c>
      <c r="K42" s="85">
        <f ca="1">+K40-K41</f>
        <v>-96</v>
      </c>
      <c r="L42" s="86">
        <f t="shared" ca="1" si="41"/>
        <v>-0.70833333333333337</v>
      </c>
      <c r="M42" s="88">
        <f ca="1">+M40-M41</f>
        <v>0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630</v>
      </c>
      <c r="D43" s="246">
        <f ca="1">IF(B43=0,"",1-((B43-C43)/ABS(B43)))</f>
        <v>0.95724093264248711</v>
      </c>
      <c r="E43" s="91">
        <f ca="1">INDIRECT($Q$1&amp; "!" &amp;$P$1&amp;P43)</f>
        <v>845</v>
      </c>
      <c r="F43" s="92">
        <f t="shared" ca="1" si="40"/>
        <v>-0.25443786982248523</v>
      </c>
      <c r="G43" s="93">
        <f ca="1">INDIRECT($N$1&amp; "!" &amp;$P$1&amp;R43)</f>
        <v>0</v>
      </c>
      <c r="H43" s="89">
        <f ca="1">SUM(INDIRECT($N$1&amp;"!"&amp;$O$3&amp;N43&amp;":"&amp;$O$1&amp;N43))/1.173</f>
        <v>1316.2830349531116</v>
      </c>
      <c r="I43" s="90">
        <f t="shared" ref="I43:I44" ca="1" si="52">SUM(INDIRECT($N$1&amp;"!"&amp;$P$3&amp;N43&amp;":"&amp;$P$1&amp;N43))</f>
        <v>986</v>
      </c>
      <c r="J43" s="246">
        <f ca="1">IF(H43=0,"",1-((H43-I43)/ABS(H43)))</f>
        <v>0.74907901554404144</v>
      </c>
      <c r="K43" s="91">
        <f ca="1">SUM(INDIRECT($Q$1&amp;"!"&amp;$P$3&amp;P43&amp;":"&amp;$P$1&amp;P43))</f>
        <v>1214</v>
      </c>
      <c r="L43" s="92">
        <f t="shared" ca="1" si="41"/>
        <v>-0.18780889621087316</v>
      </c>
      <c r="M43" s="94">
        <f t="shared" ca="1" si="42"/>
        <v>1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428</v>
      </c>
    </row>
    <row r="44" spans="1:21" x14ac:dyDescent="0.25">
      <c r="A44" s="29" t="s">
        <v>112</v>
      </c>
      <c r="B44" s="77">
        <f ca="1">INDIRECT($N$1&amp; "!" &amp;$O$1&amp;N44)/0.95</f>
        <v>260</v>
      </c>
      <c r="C44" s="78">
        <f ca="1">INDIRECT($N$1&amp; "!" &amp;$P$1&amp;N44)</f>
        <v>55</v>
      </c>
      <c r="D44" s="237">
        <f ca="1">IF(B44=0,"",1+((B44-C44)/ABS(B44)))</f>
        <v>1.7884615384615383</v>
      </c>
      <c r="E44" s="79">
        <f ca="1">INDIRECT($Q$1&amp; "!" &amp;$P$1&amp;P44)</f>
        <v>0</v>
      </c>
      <c r="F44" s="80">
        <f t="shared" ca="1" si="40"/>
        <v>0</v>
      </c>
      <c r="G44" s="81">
        <f ca="1">INDIRECT($N$1&amp; "!" &amp;$P$1&amp;R44)</f>
        <v>0</v>
      </c>
      <c r="H44" s="77">
        <f ca="1">SUM(INDIRECT($N$1&amp;"!"&amp;$O$3&amp;N44&amp;":"&amp;$O$1&amp;N44))/0.894</f>
        <v>552.57270693512305</v>
      </c>
      <c r="I44" s="78">
        <f t="shared" ca="1" si="52"/>
        <v>277</v>
      </c>
      <c r="J44" s="237">
        <f ca="1">IF(H44=0,"",1+((H44-I44)/ABS(H44)))</f>
        <v>1.4987085020242916</v>
      </c>
      <c r="K44" s="79">
        <f ca="1">SUM(INDIRECT($Q$1&amp;"!"&amp;$P$3&amp;P44&amp;":"&amp;$P$1&amp;P44))</f>
        <v>560</v>
      </c>
      <c r="L44" s="80">
        <f t="shared" ca="1" si="41"/>
        <v>-0.50535714285714284</v>
      </c>
      <c r="M44" s="82">
        <f t="shared" ca="1" si="42"/>
        <v>0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464</v>
      </c>
    </row>
    <row r="45" spans="1:21" x14ac:dyDescent="0.25">
      <c r="A45" s="83" t="s">
        <v>110</v>
      </c>
      <c r="B45" s="84">
        <f ca="1">+B43-B44</f>
        <v>398.1415174765558</v>
      </c>
      <c r="C45" s="85">
        <f ca="1">+C43-C44</f>
        <v>575</v>
      </c>
      <c r="D45" s="245">
        <f ca="1">IF(B45=0,"",1-((B45-C45)/ABS(B45)))</f>
        <v>1.4442100980686052</v>
      </c>
      <c r="E45" s="85">
        <f ca="1">+E43-E44</f>
        <v>845</v>
      </c>
      <c r="F45" s="86">
        <f t="shared" ca="1" si="40"/>
        <v>-0.31952662721893493</v>
      </c>
      <c r="G45" s="87">
        <f ca="1">+G43-G44</f>
        <v>0</v>
      </c>
      <c r="H45" s="84">
        <f t="shared" ref="H45:I45" ca="1" si="53">+H43-H44</f>
        <v>763.71032801798856</v>
      </c>
      <c r="I45" s="85">
        <f t="shared" ca="1" si="53"/>
        <v>709</v>
      </c>
      <c r="J45" s="245">
        <f ca="1">IF(H45=0,"",1-((H45-I45)/ABS(H45)))</f>
        <v>0.92836246151079949</v>
      </c>
      <c r="K45" s="85">
        <f ca="1">+K43-K44</f>
        <v>654</v>
      </c>
      <c r="L45" s="86">
        <f t="shared" ca="1" si="41"/>
        <v>8.4097859327217125E-2</v>
      </c>
      <c r="M45" s="88">
        <f ca="1">+M43-M44</f>
        <v>1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566</v>
      </c>
      <c r="D46" s="246">
        <f t="shared" ref="D46" ca="1" si="54">IF(B46=0,"",1-((B46-C46)/ABS(B46)))</f>
        <v>0.21499935233160627</v>
      </c>
      <c r="E46" s="91">
        <f ca="1">INDIRECT($Q$1&amp; "!" &amp;$P$1&amp;P46)</f>
        <v>750</v>
      </c>
      <c r="F46" s="92">
        <f t="shared" ca="1" si="40"/>
        <v>-0.24533333333333332</v>
      </c>
      <c r="G46" s="93">
        <f ca="1">INDIRECT($N$1&amp; "!" &amp;$P$1&amp;R46)</f>
        <v>0</v>
      </c>
      <c r="H46" s="89">
        <f ca="1">SUM(INDIRECT($N$1&amp;"!"&amp;$O$3&amp;N46&amp;":"&amp;$O$1&amp;N46))/1.173</f>
        <v>5265.1321398124464</v>
      </c>
      <c r="I46" s="90">
        <f t="shared" ref="I46:I47" ca="1" si="55">SUM(INDIRECT($N$1&amp;"!"&amp;$P$3&amp;N46&amp;":"&amp;$P$1&amp;N46))</f>
        <v>566</v>
      </c>
      <c r="J46" s="246">
        <f ca="1">IF(H46=0,"",1-((H46-I46)/ABS(H46)))</f>
        <v>0.10749967616580314</v>
      </c>
      <c r="K46" s="91">
        <f ca="1">SUM(INDIRECT($Q$1&amp;"!"&amp;$P$3&amp;P46&amp;":"&amp;$P$1&amp;P46))</f>
        <v>1242</v>
      </c>
      <c r="L46" s="92">
        <f t="shared" ca="1" si="41"/>
        <v>-0.54428341384863121</v>
      </c>
      <c r="M46" s="94">
        <f t="shared" ca="1" si="42"/>
        <v>0</v>
      </c>
      <c r="N46">
        <f t="shared" ca="1" si="43"/>
        <v>361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440</v>
      </c>
    </row>
    <row r="47" spans="1:21" x14ac:dyDescent="0.25">
      <c r="A47" s="29" t="s">
        <v>108</v>
      </c>
      <c r="B47" s="77">
        <f ca="1">INDIRECT($N$1&amp; "!" &amp;$O$1&amp;N47)/0.95</f>
        <v>597.89473684210532</v>
      </c>
      <c r="C47" s="78">
        <f ca="1">INDIRECT($N$1&amp; "!" &amp;$P$1&amp;N47)</f>
        <v>1154</v>
      </c>
      <c r="D47" s="237">
        <f t="shared" ref="D47" ca="1" si="56">IF(B47=0,"",1+((B47-C47)/ABS(B47)))</f>
        <v>6.9894366197183255E-2</v>
      </c>
      <c r="E47" s="79">
        <f ca="1">INDIRECT($Q$1&amp; "!" &amp;$P$1&amp;P47)</f>
        <v>179</v>
      </c>
      <c r="F47" s="80">
        <f t="shared" ca="1" si="40"/>
        <v>5.4469273743016764</v>
      </c>
      <c r="G47" s="81">
        <f ca="1">INDIRECT($N$1&amp; "!" &amp;$P$1&amp;R47)</f>
        <v>0</v>
      </c>
      <c r="H47" s="77">
        <f ca="1">SUM(INDIRECT($N$1&amp;"!"&amp;$O$3&amp;N47&amp;":"&amp;$O$1&amp;N47))/0.894</f>
        <v>1270.6935123042506</v>
      </c>
      <c r="I47" s="78">
        <f t="shared" ca="1" si="55"/>
        <v>2038</v>
      </c>
      <c r="J47" s="237">
        <f t="shared" ref="J47" ca="1" si="57">IF(H47=0,"",1+((H47-I47)/ABS(H47)))</f>
        <v>0.39615140845070429</v>
      </c>
      <c r="K47" s="79">
        <f ca="1">SUM(INDIRECT($Q$1&amp;"!"&amp;$P$3&amp;P47&amp;":"&amp;$P$1&amp;P47))</f>
        <v>854</v>
      </c>
      <c r="L47" s="80">
        <f t="shared" ca="1" si="41"/>
        <v>1.3864168618266979</v>
      </c>
      <c r="M47" s="82">
        <f t="shared" ca="1" si="42"/>
        <v>0</v>
      </c>
      <c r="N47">
        <f t="shared" ca="1" si="43"/>
        <v>367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476</v>
      </c>
    </row>
    <row r="48" spans="1:21" x14ac:dyDescent="0.25">
      <c r="A48" s="83" t="s">
        <v>107</v>
      </c>
      <c r="B48" s="84">
        <f ca="1">+B46-B47</f>
        <v>2034.6713330641178</v>
      </c>
      <c r="C48" s="85">
        <f ca="1">+C46-C47</f>
        <v>-588</v>
      </c>
      <c r="D48" s="245">
        <f t="shared" ref="D48:D49" ca="1" si="58">IF(B48=0,"",1-((B48-C48)/ABS(B48)))</f>
        <v>-0.28899016290483637</v>
      </c>
      <c r="E48" s="85">
        <f ca="1">+E46-E47</f>
        <v>571</v>
      </c>
      <c r="F48" s="86">
        <f t="shared" ca="1" si="40"/>
        <v>-2.0297723292469354</v>
      </c>
      <c r="G48" s="87">
        <f ca="1">+G46-G47</f>
        <v>0</v>
      </c>
      <c r="H48" s="84">
        <f t="shared" ref="H48:I48" ca="1" si="59">+H46-H47</f>
        <v>3994.4386275081961</v>
      </c>
      <c r="I48" s="85">
        <f t="shared" ca="1" si="59"/>
        <v>-1472</v>
      </c>
      <c r="J48" s="245">
        <f t="shared" ref="J48:J49" ca="1" si="60">IF(H48=0,"",1-((H48-I48)/ABS(H48)))</f>
        <v>-0.3685123586235346</v>
      </c>
      <c r="K48" s="85">
        <f ca="1">+K46-K47</f>
        <v>388</v>
      </c>
      <c r="L48" s="86">
        <f t="shared" ca="1" si="41"/>
        <v>-4.7938144329896906</v>
      </c>
      <c r="M48" s="88">
        <f ca="1">+M46-M47</f>
        <v>0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294.97016197783461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434</v>
      </c>
    </row>
    <row r="50" spans="1:18" x14ac:dyDescent="0.25">
      <c r="A50" s="228" t="s">
        <v>104</v>
      </c>
      <c r="B50" s="89">
        <f ca="1">INDIRECT($N$1&amp; "!" &amp;$O$1&amp;N50)/0.95</f>
        <v>5.2631578947368425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11.185682326621924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470</v>
      </c>
    </row>
    <row r="51" spans="1:18" x14ac:dyDescent="0.25">
      <c r="A51" s="83" t="s">
        <v>106</v>
      </c>
      <c r="B51" s="84">
        <f ca="1">+B49-B50</f>
        <v>142.22192309418045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283.78447965121268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289.85507246376812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899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923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905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929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289.85507246376812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2720</v>
      </c>
      <c r="D55" s="247">
        <f t="shared" ca="1" si="64"/>
        <v>0.49805807055885098</v>
      </c>
      <c r="E55" s="229">
        <f ca="1">+E34+E37+E40+E43+E46+E49</f>
        <v>3625</v>
      </c>
      <c r="F55" s="230">
        <f t="shared" ca="1" si="40"/>
        <v>-0.24965517241379309</v>
      </c>
      <c r="G55" s="231">
        <f ca="1">INDIRECT($N$1&amp; "!" &amp;$P$1&amp;R55)</f>
        <v>0</v>
      </c>
      <c r="H55" s="44">
        <f t="shared" ref="H55" ca="1" si="76">+H34+H37+H40+H43+H46+H49+H52</f>
        <v>10922.421142369993</v>
      </c>
      <c r="I55" s="45">
        <f ca="1">+I34+I37+I40+I43+I46+I49+I52</f>
        <v>4969</v>
      </c>
      <c r="J55" s="247">
        <f t="shared" ca="1" si="66"/>
        <v>0.45493576334686225</v>
      </c>
      <c r="K55" s="229">
        <f ca="1">K34+K37+K40+K43+K46+K49</f>
        <v>5301</v>
      </c>
      <c r="L55" s="230">
        <f t="shared" ca="1" si="41"/>
        <v>-6.2629692510847004E-2</v>
      </c>
      <c r="M55" s="234">
        <f t="shared" ca="1" si="42"/>
        <v>0</v>
      </c>
      <c r="Q55">
        <v>889</v>
      </c>
      <c r="R55">
        <f ca="1">MATCH(Q55,INDIRECT($N$1&amp;"!A1:A1190"),0)</f>
        <v>518</v>
      </c>
    </row>
    <row r="56" spans="1:18" ht="15.75" thickBot="1" x14ac:dyDescent="0.3">
      <c r="A56" s="29" t="s">
        <v>91</v>
      </c>
      <c r="B56" s="89">
        <f ca="1">+B35+B38+B41+B44+B47+B50+B53</f>
        <v>1596.8421052631581</v>
      </c>
      <c r="C56" s="89">
        <f ca="1">+C35+C38+C41+C44+C47+C50+C53</f>
        <v>4846</v>
      </c>
      <c r="D56" s="237">
        <f t="shared" ref="D56" ca="1" si="77">IF(B56=0,"",1+((B56-C56)/ABS(B56)))</f>
        <v>-1.0347396176664465</v>
      </c>
      <c r="E56" s="79">
        <f ca="1">+E35+E38+E41+E44+E47+E50</f>
        <v>1748</v>
      </c>
      <c r="F56" s="80">
        <f t="shared" ca="1" si="40"/>
        <v>1.7723112128146452</v>
      </c>
      <c r="G56" s="81">
        <f ca="1">INDIRECT($N$1&amp; "!" &amp;$P$1&amp;R56)</f>
        <v>0</v>
      </c>
      <c r="H56" s="31">
        <f t="shared" ref="H56:I56" ca="1" si="78">+H35+H38+H41+H44+H47+H50+H53</f>
        <v>3586.1297539149887</v>
      </c>
      <c r="I56" s="32">
        <f t="shared" ca="1" si="78"/>
        <v>6278</v>
      </c>
      <c r="J56" s="237">
        <f t="shared" ref="J56" ca="1" si="79">IF(H56=0,"",1+((H56-I56)/ABS(H56)))</f>
        <v>0.24936618839675606</v>
      </c>
      <c r="K56" s="79">
        <f ca="1">K35+K38+K41+K44+K47+K50</f>
        <v>4396</v>
      </c>
      <c r="L56" s="80">
        <f t="shared" ca="1" si="41"/>
        <v>0.4281164695177434</v>
      </c>
      <c r="M56" s="82">
        <f t="shared" ca="1" si="42"/>
        <v>0</v>
      </c>
      <c r="Q56">
        <v>895</v>
      </c>
      <c r="R56">
        <f ca="1">MATCH(Q56,INDIRECT($N$1&amp;"!A1:A1190"),0)</f>
        <v>524</v>
      </c>
    </row>
    <row r="57" spans="1:18" ht="15.75" thickBot="1" x14ac:dyDescent="0.3">
      <c r="A57" s="97" t="s">
        <v>92</v>
      </c>
      <c r="B57" s="98">
        <f ca="1">+B36+B39+B42+B45+B48+B51</f>
        <v>3719.4409296899535</v>
      </c>
      <c r="C57" s="99">
        <f ca="1">+C36+C39+C42+C45+C48+C51</f>
        <v>-2126</v>
      </c>
      <c r="D57" s="248">
        <f t="shared" ref="D57" ca="1" si="80">IF(B57=0,"",1-((B57-C57)/ABS(B57)))</f>
        <v>-0.5715912794929694</v>
      </c>
      <c r="E57" s="100">
        <f ca="1">+E36+E39+E42+E45+E48+E51</f>
        <v>1877</v>
      </c>
      <c r="F57" s="101">
        <f t="shared" ca="1" si="40"/>
        <v>-2.1326584976025571</v>
      </c>
      <c r="G57" s="102">
        <f ca="1">+G55-G56</f>
        <v>0</v>
      </c>
      <c r="H57" s="98">
        <f t="shared" ref="H57:I57" ca="1" si="81">+H55-H56</f>
        <v>7336.2913884550035</v>
      </c>
      <c r="I57" s="100">
        <f t="shared" ca="1" si="81"/>
        <v>-1309</v>
      </c>
      <c r="J57" s="248">
        <f t="shared" ref="J57" ca="1" si="82">IF(H57=0,"",1-((H57-I57)/ABS(H57)))</f>
        <v>-0.17842802728091622</v>
      </c>
      <c r="K57" s="100">
        <f ca="1">+K36+K39+K42+K45+K48+K51</f>
        <v>905</v>
      </c>
      <c r="L57" s="101">
        <f t="shared" ca="1" si="41"/>
        <v>-2.4464088397790054</v>
      </c>
      <c r="M57" s="103">
        <f ca="1">+M55-M56</f>
        <v>0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460</v>
      </c>
      <c r="D62" s="244">
        <f ca="1">IF(B62=0,"",1-((B62-C62)/ABS(B62)))</f>
        <v>0.97046762589928059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0</v>
      </c>
      <c r="H62" s="71">
        <f ca="1">SUM(INDIRECT($N$1&amp;"!"&amp;$O$3&amp;N62&amp;":"&amp;$O$1&amp;N62))/1.173</f>
        <v>947.99658994032393</v>
      </c>
      <c r="I62" s="72">
        <f t="shared" ref="I62:I63" ca="1" si="84">SUM(INDIRECT($N$1&amp;"!"&amp;$P$3&amp;N62&amp;":"&amp;$P$1&amp;N62))</f>
        <v>940</v>
      </c>
      <c r="J62" s="244">
        <f ca="1">IF(H62=0,"",1-((H62-I62)/ABS(H62)))</f>
        <v>0.99156474820143892</v>
      </c>
      <c r="K62" s="73">
        <f ca="1">SUM(INDIRECT($Q$1&amp;"!"&amp;$P$3&amp;P62&amp;":"&amp;$P$1&amp;P62))</f>
        <v>0</v>
      </c>
      <c r="L62" s="74">
        <f t="shared" ref="L62:L85" ca="1" si="85">IF(ISERROR(((I62-K62)/ABS(K62))-1),0,((I62-K62)/ABS(K62)))</f>
        <v>0</v>
      </c>
      <c r="M62" s="76">
        <f ca="1">SUM(INDIRECT($N$1&amp;"!"&amp;$P$3&amp;R62&amp;":"&amp;$P$1&amp;R62))</f>
        <v>2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412</v>
      </c>
    </row>
    <row r="63" spans="1:18" x14ac:dyDescent="0.25">
      <c r="A63" s="29" t="s">
        <v>120</v>
      </c>
      <c r="B63" s="77">
        <f ca="1">INDIRECT($N$1&amp; "!" &amp;$O$1&amp;N63)/0.95</f>
        <v>271.57894736842104</v>
      </c>
      <c r="C63" s="78">
        <f ca="1">INDIRECT($N$1&amp; "!" &amp;$P$1&amp;N63)</f>
        <v>202</v>
      </c>
      <c r="D63" s="237">
        <f ca="1">IF(B63=0,"",1+((B63-C63)/ABS(B63)))</f>
        <v>1.2562015503875967</v>
      </c>
      <c r="E63" s="79">
        <f ca="1">INDIRECT($Q$1&amp; "!" &amp;$P$1&amp;P63)</f>
        <v>257</v>
      </c>
      <c r="F63" s="80">
        <f t="shared" ca="1" si="83"/>
        <v>-0.2140077821011673</v>
      </c>
      <c r="G63" s="81">
        <f ca="1">INDIRECT($N$1&amp; "!" &amp;$P$1&amp;R63)</f>
        <v>0</v>
      </c>
      <c r="H63" s="77">
        <f ca="1">SUM(INDIRECT($N$1&amp;"!"&amp;$O$3&amp;N63&amp;":"&amp;$O$1&amp;N63))/0.894</f>
        <v>673.37807606263982</v>
      </c>
      <c r="I63" s="78">
        <f t="shared" ca="1" si="84"/>
        <v>261</v>
      </c>
      <c r="J63" s="237">
        <f ca="1">IF(H63=0,"",1+((H63-I63)/ABS(H63)))</f>
        <v>1.6124019933554816</v>
      </c>
      <c r="K63" s="79">
        <f ca="1">SUM(INDIRECT($Q$1&amp;"!"&amp;$P$3&amp;P63&amp;":"&amp;$P$1&amp;P63))</f>
        <v>257</v>
      </c>
      <c r="L63" s="80">
        <f t="shared" ca="1" si="85"/>
        <v>1.556420233463035E-2</v>
      </c>
      <c r="M63" s="82">
        <f t="shared" ref="M63:M84" ca="1" si="86">SUM(INDIRECT($N$1&amp;"!"&amp;$P$3&amp;R63&amp;":"&amp;$P$1&amp;R63))</f>
        <v>0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448</v>
      </c>
    </row>
    <row r="64" spans="1:18" x14ac:dyDescent="0.25">
      <c r="A64" s="36" t="s">
        <v>100</v>
      </c>
      <c r="B64" s="37">
        <f ca="1">+B62-B63</f>
        <v>202.41934760174092</v>
      </c>
      <c r="C64" s="38">
        <f ca="1">+C62-C63</f>
        <v>258</v>
      </c>
      <c r="D64" s="240">
        <f ca="1">IF(B64=0,"",1-((B64-C64)/ABS(B64)))</f>
        <v>1.2745817188760717</v>
      </c>
      <c r="E64" s="38">
        <f ca="1">+E62-E63</f>
        <v>-257</v>
      </c>
      <c r="F64" s="39">
        <f t="shared" ca="1" si="83"/>
        <v>2.0038910505836576</v>
      </c>
      <c r="G64" s="40">
        <f ca="1">+G62-G63</f>
        <v>0</v>
      </c>
      <c r="H64" s="37">
        <f ca="1">+H62-H63</f>
        <v>274.61851387768411</v>
      </c>
      <c r="I64" s="38">
        <f t="shared" ref="I64" ca="1" si="89">+I62-I63</f>
        <v>679</v>
      </c>
      <c r="J64" s="240">
        <f ca="1">IF(H64=0,"",1-((H64-I64)/ABS(H64)))</f>
        <v>2.472520845052816</v>
      </c>
      <c r="K64" s="38">
        <f ca="1">+K62-K63</f>
        <v>-257</v>
      </c>
      <c r="L64" s="39">
        <f t="shared" ca="1" si="85"/>
        <v>3.6420233463035019</v>
      </c>
      <c r="M64" s="41">
        <f ca="1">+M62-M63</f>
        <v>2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404.09207161125317</v>
      </c>
      <c r="I65" s="90">
        <f t="shared" ref="I65:I66" ca="1" si="90">SUM(INDIRECT($N$1&amp;"!"&amp;$P$3&amp;N65&amp;":"&amp;$P$1&amp;N65))</f>
        <v>268</v>
      </c>
      <c r="J65" s="246">
        <f t="shared" ref="J65" ca="1" si="91">IF(H65=0,"",1-((H65-I65)/ABS(H65)))</f>
        <v>0.66321518987341777</v>
      </c>
      <c r="K65" s="91">
        <f ca="1">SUM(INDIRECT($Q$1&amp;"!"&amp;$P$3&amp;P65&amp;":"&amp;$P$1&amp;P65))</f>
        <v>0</v>
      </c>
      <c r="L65" s="92">
        <f t="shared" ca="1" si="85"/>
        <v>0</v>
      </c>
      <c r="M65" s="94">
        <f t="shared" ca="1" si="86"/>
        <v>1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418</v>
      </c>
    </row>
    <row r="66" spans="1:18" x14ac:dyDescent="0.25">
      <c r="A66" s="29" t="s">
        <v>123</v>
      </c>
      <c r="B66" s="77">
        <f ca="1">INDIRECT($N$1&amp; "!" &amp;$O$1&amp;N66)/0.95</f>
        <v>23.157894736842106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49.217002237136462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454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354.87506937411672</v>
      </c>
      <c r="I67" s="38">
        <f t="shared" ref="I67" ca="1" si="92">+I65-I66</f>
        <v>268</v>
      </c>
      <c r="J67" s="240">
        <f ca="1">IF(H67=0,"",1-((H67-I67)/ABS(H67)))</f>
        <v>0.75519534373790798</v>
      </c>
      <c r="K67" s="38">
        <f ca="1">+K65-K66</f>
        <v>0</v>
      </c>
      <c r="L67" s="39">
        <f t="shared" ca="1" si="85"/>
        <v>0</v>
      </c>
      <c r="M67" s="41">
        <f ca="1">+M65-M66</f>
        <v>1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259.16453537936911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424</v>
      </c>
    </row>
    <row r="69" spans="1:18" x14ac:dyDescent="0.25">
      <c r="A69" s="29" t="s">
        <v>102</v>
      </c>
      <c r="B69" s="77">
        <f ca="1">INDIRECT($N$1&amp; "!" &amp;$O$1&amp;N69)/0.95</f>
        <v>58.947368421052637</v>
      </c>
      <c r="C69" s="78">
        <f ca="1">INDIRECT($N$1&amp; "!" &amp;$P$1&amp;N69)</f>
        <v>89</v>
      </c>
      <c r="D69" s="237">
        <f ca="1">IF(B69=0,"",1+((B69-C69)/ABS(B69)))</f>
        <v>0.49017857142857157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125.27964205816555</v>
      </c>
      <c r="I69" s="78">
        <f t="shared" ca="1" si="93"/>
        <v>89</v>
      </c>
      <c r="J69" s="237">
        <f ca="1">IF(H69=0,"",1+((H69-I69)/ABS(H69)))</f>
        <v>1.2895892857142857</v>
      </c>
      <c r="K69" s="79">
        <f ca="1">SUM(INDIRECT($Q$1&amp;"!"&amp;$P$3&amp;P69&amp;":"&amp;$P$1&amp;P69))</f>
        <v>162</v>
      </c>
      <c r="L69" s="80">
        <f t="shared" ca="1" si="85"/>
        <v>-0.45061728395061729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460</v>
      </c>
    </row>
    <row r="70" spans="1:18" x14ac:dyDescent="0.25">
      <c r="A70" s="36" t="s">
        <v>103</v>
      </c>
      <c r="B70" s="37">
        <f ca="1">+B68-B69</f>
        <v>70.634899268631926</v>
      </c>
      <c r="C70" s="38">
        <f ca="1">+C68-C69</f>
        <v>-89</v>
      </c>
      <c r="D70" s="240">
        <f ca="1">IF(B70=0,"",1-((B70-C70)/ABS(B70)))</f>
        <v>-1.2600003811362948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133.88489332120355</v>
      </c>
      <c r="I70" s="38">
        <f t="shared" ca="1" si="94"/>
        <v>-89</v>
      </c>
      <c r="J70" s="240">
        <f ca="1">IF(H70=0,"",1-((H70-I70)/ABS(H70)))</f>
        <v>-0.66475012820512847</v>
      </c>
      <c r="K70" s="38">
        <f ca="1">+K68-K69</f>
        <v>-162</v>
      </c>
      <c r="L70" s="39">
        <f t="shared" ca="1" si="85"/>
        <v>0.45061728395061729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180</v>
      </c>
      <c r="D71" s="246">
        <f ca="1">IF(B71=0,"",1-((B71-C71)/ABS(B71)))</f>
        <v>0.63788519637462238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564.36487638533674</v>
      </c>
      <c r="I71" s="90">
        <f t="shared" ref="I71:I72" ca="1" si="95">SUM(INDIRECT($N$1&amp;"!"&amp;$P$3&amp;N71&amp;":"&amp;$P$1&amp;N71))</f>
        <v>420</v>
      </c>
      <c r="J71" s="246">
        <f ca="1">IF(H71=0,"",1-((H71-I71)/ABS(H71)))</f>
        <v>0.74419939577039274</v>
      </c>
      <c r="K71" s="91">
        <f ca="1">SUM(INDIRECT($Q$1&amp;"!"&amp;$P$3&amp;P71&amp;":"&amp;$P$1&amp;P71))</f>
        <v>0</v>
      </c>
      <c r="L71" s="92">
        <f t="shared" ca="1" si="85"/>
        <v>0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430</v>
      </c>
    </row>
    <row r="72" spans="1:18" x14ac:dyDescent="0.25">
      <c r="A72" s="29" t="s">
        <v>112</v>
      </c>
      <c r="B72" s="77">
        <f ca="1">INDIRECT($N$1&amp; "!" &amp;$O$1&amp;N72)/0.95</f>
        <v>111.57894736842105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351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237.13646532438477</v>
      </c>
      <c r="I72" s="78">
        <f t="shared" ca="1" si="95"/>
        <v>0</v>
      </c>
      <c r="J72" s="237">
        <f ca="1">IF(H72=0,"",1+((H72-I72)/ABS(H72)))</f>
        <v>2</v>
      </c>
      <c r="K72" s="79">
        <f ca="1">SUM(INDIRECT($Q$1&amp;"!"&amp;$P$3&amp;P72&amp;":"&amp;$P$1&amp;P72))</f>
        <v>351</v>
      </c>
      <c r="L72" s="80">
        <f t="shared" ca="1" si="85"/>
        <v>-1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466</v>
      </c>
    </row>
    <row r="73" spans="1:18" x14ac:dyDescent="0.25">
      <c r="A73" s="36" t="s">
        <v>110</v>
      </c>
      <c r="B73" s="37">
        <f ca="1">+B71-B72</f>
        <v>170.60349082424733</v>
      </c>
      <c r="C73" s="38">
        <f ca="1">+C71-C72</f>
        <v>180</v>
      </c>
      <c r="D73" s="240">
        <f ca="1">IF(B73=0,"",1-((B73-C73)/ABS(B73)))</f>
        <v>1.0550780592492845</v>
      </c>
      <c r="E73" s="38">
        <f ca="1">+E71-E72</f>
        <v>-351</v>
      </c>
      <c r="F73" s="39">
        <f t="shared" ca="1" si="83"/>
        <v>1.5128205128205128</v>
      </c>
      <c r="G73" s="40">
        <f ca="1">+G71-G72</f>
        <v>0</v>
      </c>
      <c r="H73" s="37">
        <f t="shared" ref="H73:I73" ca="1" si="96">+H71-H72</f>
        <v>327.228411060952</v>
      </c>
      <c r="I73" s="38">
        <f t="shared" ca="1" si="96"/>
        <v>420</v>
      </c>
      <c r="J73" s="240">
        <f ca="1">IF(H73=0,"",1-((H73-I73)/ABS(H73)))</f>
        <v>1.283507133864876</v>
      </c>
      <c r="K73" s="38">
        <f ca="1">+K71-K72</f>
        <v>-351</v>
      </c>
      <c r="L73" s="39">
        <f t="shared" ca="1" si="85"/>
        <v>2.1965811965811968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1440</v>
      </c>
      <c r="D74" s="246">
        <f ca="1">IF(B74=0,"",1-((B74-C74)/ABS(B74)))</f>
        <v>1.276734693877551</v>
      </c>
      <c r="E74" s="91">
        <f ca="1">INDIRECT($Q$1&amp; "!" &amp;$P$1&amp;P74)</f>
        <v>600</v>
      </c>
      <c r="F74" s="92">
        <f t="shared" ca="1" si="83"/>
        <v>1.4</v>
      </c>
      <c r="G74" s="93">
        <f ca="1">INDIRECT($N$1&amp; "!" &amp;$P$1&amp;R74)</f>
        <v>0</v>
      </c>
      <c r="H74" s="89">
        <f ca="1">SUM(INDIRECT($N$1&amp;"!"&amp;$O$3&amp;N74&amp;":"&amp;$O$1&amp;N74))/1.173</f>
        <v>2255.7544757033247</v>
      </c>
      <c r="I74" s="90">
        <f t="shared" ref="I74:I75" ca="1" si="97">SUM(INDIRECT($N$1&amp;"!"&amp;$P$3&amp;N74&amp;":"&amp;$P$1&amp;N74))</f>
        <v>1800</v>
      </c>
      <c r="J74" s="246">
        <f ca="1">IF(H74=0,"",1-((H74-I74)/ABS(H74)))</f>
        <v>0.79795918367346941</v>
      </c>
      <c r="K74" s="91">
        <f ca="1">SUM(INDIRECT($Q$1&amp;"!"&amp;$P$3&amp;P74&amp;":"&amp;$P$1&amp;P74))</f>
        <v>1126</v>
      </c>
      <c r="L74" s="92">
        <f t="shared" ca="1" si="85"/>
        <v>0.59857904085257552</v>
      </c>
      <c r="M74" s="94">
        <f t="shared" ca="1" si="86"/>
        <v>0</v>
      </c>
      <c r="N74">
        <f t="shared" ca="1" si="87"/>
        <v>363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442</v>
      </c>
    </row>
    <row r="75" spans="1:18" x14ac:dyDescent="0.25">
      <c r="A75" s="29" t="s">
        <v>108</v>
      </c>
      <c r="B75" s="77">
        <f ca="1">INDIRECT($N$1&amp; "!" &amp;$O$1&amp;N75)/0.95</f>
        <v>256.84210526315792</v>
      </c>
      <c r="C75" s="78">
        <f ca="1">INDIRECT($N$1&amp; "!" &amp;$P$1&amp;N75)</f>
        <v>1158</v>
      </c>
      <c r="D75" s="237">
        <f ca="1">IF(B75=0,"",1+((B75-C75)/ABS(B75)))</f>
        <v>-2.5086065573770489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545.86129753914986</v>
      </c>
      <c r="I75" s="78">
        <f t="shared" ca="1" si="97"/>
        <v>1158</v>
      </c>
      <c r="J75" s="237">
        <f t="shared" ref="J75" ca="1" si="98">IF(H75=0,"",1+((H75-I75)/ABS(H75)))</f>
        <v>-0.12141803278688545</v>
      </c>
      <c r="K75" s="79">
        <f ca="1">SUM(INDIRECT($Q$1&amp;"!"&amp;$P$3&amp;P75&amp;":"&amp;$P$1&amp;P75))</f>
        <v>0</v>
      </c>
      <c r="L75" s="80">
        <f t="shared" ca="1" si="85"/>
        <v>0</v>
      </c>
      <c r="M75" s="82">
        <f t="shared" ca="1" si="86"/>
        <v>0</v>
      </c>
      <c r="N75">
        <f t="shared" ca="1" si="87"/>
        <v>369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478</v>
      </c>
    </row>
    <row r="76" spans="1:18" x14ac:dyDescent="0.25">
      <c r="A76" s="36" t="s">
        <v>107</v>
      </c>
      <c r="B76" s="37">
        <f ca="1">+B74-B75</f>
        <v>871.03513258850444</v>
      </c>
      <c r="C76" s="38">
        <f ca="1">+C74-C75</f>
        <v>282</v>
      </c>
      <c r="D76" s="240">
        <f ca="1">IF(B76=0,"",1-((B76-C76)/ABS(B76)))</f>
        <v>0.32375272758742191</v>
      </c>
      <c r="E76" s="38">
        <f ca="1">+E74-E75</f>
        <v>600</v>
      </c>
      <c r="F76" s="39">
        <f t="shared" ca="1" si="83"/>
        <v>-0.53</v>
      </c>
      <c r="G76" s="40">
        <f ca="1">+G74-G75</f>
        <v>0</v>
      </c>
      <c r="H76" s="37">
        <f t="shared" ref="H76:I76" ca="1" si="99">+H74-H75</f>
        <v>1709.893178164175</v>
      </c>
      <c r="I76" s="38">
        <f t="shared" ca="1" si="99"/>
        <v>642</v>
      </c>
      <c r="J76" s="240">
        <f t="shared" ref="J76:J77" ca="1" si="100">IF(H76=0,"",1-((H76-I76)/ABS(H76)))</f>
        <v>0.37546205119625231</v>
      </c>
      <c r="K76" s="38">
        <f ca="1">+K74--K75</f>
        <v>1126</v>
      </c>
      <c r="L76" s="39">
        <f t="shared" ca="1" si="85"/>
        <v>-0.42984014209591476</v>
      </c>
      <c r="M76" s="41">
        <f ca="1">+M74-M75</f>
        <v>0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126.17220801364023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436</v>
      </c>
    </row>
    <row r="78" spans="1:18" x14ac:dyDescent="0.25">
      <c r="A78" s="228" t="s">
        <v>104</v>
      </c>
      <c r="B78" s="232">
        <f ca="1">INDIRECT($N$1&amp; "!" &amp;$O$1&amp;N78)/0.95</f>
        <v>2.1052631578947367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4.4742729306487696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472</v>
      </c>
    </row>
    <row r="79" spans="1:18" x14ac:dyDescent="0.25">
      <c r="A79" s="36" t="s">
        <v>106</v>
      </c>
      <c r="B79" s="37">
        <f ca="1">+B77-B78</f>
        <v>60.980840848925375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121.69793508299146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124.46717817561807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901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925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907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931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124.46717817561807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2080</v>
      </c>
      <c r="D83" s="247">
        <f t="shared" ca="1" si="104"/>
        <v>0.8885069191551348</v>
      </c>
      <c r="E83" s="229">
        <f ca="1">+E62+E65+E68+E71+E74+E77</f>
        <v>600</v>
      </c>
      <c r="F83" s="230">
        <f t="shared" ca="1" si="83"/>
        <v>2.4666666666666668</v>
      </c>
      <c r="G83" s="231">
        <f ca="1">INDIRECT($N$1&amp; "!" &amp;$P$1&amp;R83)</f>
        <v>0</v>
      </c>
      <c r="H83" s="44">
        <f t="shared" ref="H83" ca="1" si="115">+H62+H65+H68+H71+H74+H77+H80</f>
        <v>4682.0119352088659</v>
      </c>
      <c r="I83" s="45">
        <f ca="1">+I62+I65+I68+I71+I74+I77+I80</f>
        <v>3428</v>
      </c>
      <c r="J83" s="247">
        <f t="shared" ca="1" si="106"/>
        <v>0.7321638747268755</v>
      </c>
      <c r="K83" s="229">
        <f ca="1">K62+K65+K68+K71+K74+K77</f>
        <v>1126</v>
      </c>
      <c r="L83" s="230">
        <f t="shared" ca="1" si="85"/>
        <v>2.044404973357016</v>
      </c>
      <c r="M83" s="234">
        <f t="shared" ca="1" si="86"/>
        <v>0</v>
      </c>
      <c r="Q83">
        <v>891</v>
      </c>
      <c r="R83">
        <f ca="1">MATCH(Q83,INDIRECT($N$1&amp;"!A1:A1190"),0)</f>
        <v>520</v>
      </c>
    </row>
    <row r="84" spans="1:18" ht="15.75" thickBot="1" x14ac:dyDescent="0.3">
      <c r="A84" s="29" t="s">
        <v>91</v>
      </c>
      <c r="B84" s="89">
        <f t="shared" ca="1" si="114"/>
        <v>724.21052631578948</v>
      </c>
      <c r="C84" s="89">
        <f t="shared" ca="1" si="114"/>
        <v>1449</v>
      </c>
      <c r="D84" s="237">
        <f t="shared" ref="D84" ca="1" si="116">IF(B84=0,"",1+((B84-C84)/ABS(B84)))</f>
        <v>-7.9941860465115866E-4</v>
      </c>
      <c r="E84" s="79">
        <f ca="1">+E63+E66+E69+E72+E75+E78</f>
        <v>608</v>
      </c>
      <c r="F84" s="80">
        <f t="shared" ca="1" si="83"/>
        <v>1.3832236842105263</v>
      </c>
      <c r="G84" s="81">
        <f ca="1">INDIRECT($N$1&amp; "!" &amp;$P$1&amp;R84)</f>
        <v>0</v>
      </c>
      <c r="H84" s="31">
        <f t="shared" ref="H84:I84" ca="1" si="117">+H63+H66+H69+H72+H75+H78+H81</f>
        <v>1635.3467561521254</v>
      </c>
      <c r="I84" s="32">
        <f t="shared" ca="1" si="117"/>
        <v>1508</v>
      </c>
      <c r="J84" s="237">
        <f t="shared" ref="J84" ca="1" si="118">IF(H84=0,"",1+((H84-I84)/ABS(H84)))</f>
        <v>1.0778714090287278</v>
      </c>
      <c r="K84" s="79">
        <f ca="1">K63+K66+K69+K72+K75+K78</f>
        <v>770</v>
      </c>
      <c r="L84" s="80">
        <f t="shared" ca="1" si="85"/>
        <v>0.95844155844155843</v>
      </c>
      <c r="M84" s="82">
        <f t="shared" ca="1" si="86"/>
        <v>0</v>
      </c>
      <c r="Q84">
        <v>897</v>
      </c>
      <c r="R84">
        <f ca="1">MATCH(Q84,INDIRECT($N$1&amp;"!A1:A1190"),0)</f>
        <v>526</v>
      </c>
    </row>
    <row r="85" spans="1:18" ht="15.75" thickBot="1" x14ac:dyDescent="0.3">
      <c r="A85" s="104" t="s">
        <v>92</v>
      </c>
      <c r="B85" s="105">
        <f t="shared" ca="1" si="114"/>
        <v>1666.9073002198593</v>
      </c>
      <c r="C85" s="106">
        <f t="shared" ca="1" si="114"/>
        <v>51</v>
      </c>
      <c r="D85" s="249">
        <f t="shared" ref="D85" ca="1" si="119">IF(B85=0,"",1-((B85-C85)/ABS(B85)))</f>
        <v>3.0595582605747351E-2</v>
      </c>
      <c r="E85" s="106">
        <f ca="1">+E64+E67+E70+E73+E76+E79</f>
        <v>-8</v>
      </c>
      <c r="F85" s="107">
        <f t="shared" ca="1" si="83"/>
        <v>7.375</v>
      </c>
      <c r="G85" s="108">
        <f ca="1">+G83-G84</f>
        <v>0</v>
      </c>
      <c r="H85" s="105">
        <f t="shared" ref="H85:I85" ca="1" si="120">+H83-H84</f>
        <v>3046.6651790567403</v>
      </c>
      <c r="I85" s="106">
        <f t="shared" ca="1" si="120"/>
        <v>1920</v>
      </c>
      <c r="J85" s="249">
        <f t="shared" ref="J85" ca="1" si="121">IF(H85=0,"",1-((H85-I85)/ABS(H85)))</f>
        <v>0.63019724425197254</v>
      </c>
      <c r="K85" s="106">
        <f ca="1">+K83-K84</f>
        <v>356</v>
      </c>
      <c r="L85" s="107">
        <f t="shared" ca="1" si="85"/>
        <v>4.393258426966292</v>
      </c>
      <c r="M85" s="109">
        <f ca="1">+M83-M84</f>
        <v>0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437</v>
      </c>
      <c r="D90" s="244">
        <f ca="1">IF(B90=0,"",1-((B90-C90)/ABS(B90)))</f>
        <v>0.60164436619718309</v>
      </c>
      <c r="E90" s="73">
        <f ca="1">INDIRECT($Q$1&amp; "!" &amp;$P$1&amp;P90)</f>
        <v>70</v>
      </c>
      <c r="F90" s="74">
        <f t="shared" ref="F90:F113" ca="1" si="122">IF(ISERROR(((C90-E90)/ABS(E90))-1),0,((C90-E90)/ABS(E90)))</f>
        <v>5.2428571428571429</v>
      </c>
      <c r="G90" s="75">
        <f ca="1">INDIRECT($N$1&amp; "!" &amp;$P$1&amp;R90)</f>
        <v>0</v>
      </c>
      <c r="H90" s="71">
        <f ca="1">SUM(INDIRECT($N$1&amp;"!"&amp;$O$3&amp;N90&amp;":"&amp;$O$1&amp;N90))/1.173</f>
        <v>1452.6854219948848</v>
      </c>
      <c r="I90" s="72">
        <f t="shared" ref="I90:I91" ca="1" si="123">SUM(INDIRECT($N$1&amp;"!"&amp;$P$3&amp;N90&amp;":"&amp;$P$1&amp;N90))</f>
        <v>1604</v>
      </c>
      <c r="J90" s="244">
        <f ca="1">IF(H90=0,"",1-((H90-I90)/ABS(H90)))</f>
        <v>1.1041619718309861</v>
      </c>
      <c r="K90" s="73">
        <f ca="1">SUM(INDIRECT($Q$1&amp;"!"&amp;$P$3&amp;P90&amp;":"&amp;$P$1&amp;P90))</f>
        <v>313</v>
      </c>
      <c r="L90" s="74">
        <f t="shared" ref="L90:L113" ca="1" si="124">IF(ISERROR(((I90-K90)/ABS(K90))-1),0,((I90-K90)/ABS(K90)))</f>
        <v>4.1246006389776362</v>
      </c>
      <c r="M90" s="76">
        <f ca="1">SUM(INDIRECT($N$1&amp;"!"&amp;$P$3&amp;R90&amp;":"&amp;$P$1&amp;R90))</f>
        <v>9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408</v>
      </c>
    </row>
    <row r="91" spans="1:18" x14ac:dyDescent="0.25">
      <c r="A91" s="29" t="s">
        <v>120</v>
      </c>
      <c r="B91" s="77">
        <f ca="1">INDIRECT($N$1&amp; "!" &amp;$O$1&amp;N91)/0.95</f>
        <v>407.36842105263162</v>
      </c>
      <c r="C91" s="78">
        <f ca="1">INDIRECT($N$1&amp; "!" &amp;$P$1&amp;N91)</f>
        <v>395</v>
      </c>
      <c r="D91" s="237">
        <f ca="1">IF(B91=0,"",1+((B91-C91)/ABS(B91)))</f>
        <v>1.0303617571059434</v>
      </c>
      <c r="E91" s="79">
        <f ca="1">INDIRECT($Q$1&amp; "!" &amp;$P$1&amp;P91)</f>
        <v>14</v>
      </c>
      <c r="F91" s="80">
        <f t="shared" ca="1" si="122"/>
        <v>27.214285714285715</v>
      </c>
      <c r="G91" s="81">
        <f ca="1">INDIRECT($N$1&amp; "!" &amp;$P$1&amp;R91)</f>
        <v>0</v>
      </c>
      <c r="H91" s="77">
        <f ca="1">SUM(INDIRECT($N$1&amp;"!"&amp;$O$3&amp;N91&amp;":"&amp;$O$1&amp;N91))/0.894</f>
        <v>1010.0671140939597</v>
      </c>
      <c r="I91" s="78">
        <f t="shared" ca="1" si="123"/>
        <v>991</v>
      </c>
      <c r="J91" s="237">
        <f ca="1">IF(H91=0,"",1+((H91-I91)/ABS(H91)))</f>
        <v>1.0188770764119601</v>
      </c>
      <c r="K91" s="79">
        <f ca="1">SUM(INDIRECT($Q$1&amp;"!"&amp;$P$3&amp;P91&amp;":"&amp;$P$1&amp;P91))</f>
        <v>14</v>
      </c>
      <c r="L91" s="80">
        <f t="shared" ca="1" si="124"/>
        <v>69.785714285714292</v>
      </c>
      <c r="M91" s="82">
        <f t="shared" ref="M91:M112" ca="1" si="125">SUM(INDIRECT($N$1&amp;"!"&amp;$P$3&amp;R91&amp;":"&amp;$P$1&amp;R91))</f>
        <v>5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444</v>
      </c>
    </row>
    <row r="92" spans="1:18" x14ac:dyDescent="0.25">
      <c r="A92" s="125" t="s">
        <v>100</v>
      </c>
      <c r="B92" s="126">
        <f ca="1">+B90-B91</f>
        <v>318.97428994481078</v>
      </c>
      <c r="C92" s="127">
        <f ca="1">+C90-C91</f>
        <v>42</v>
      </c>
      <c r="D92" s="250">
        <f ca="1">IF(B92=0,"",1-((B92-C92)/ABS(B92)))</f>
        <v>0.13167205421874872</v>
      </c>
      <c r="E92" s="127">
        <f ca="1">+E90-E91</f>
        <v>56</v>
      </c>
      <c r="F92" s="128">
        <f t="shared" ca="1" si="122"/>
        <v>-0.25</v>
      </c>
      <c r="G92" s="129">
        <f ca="1">+G90-G91</f>
        <v>0</v>
      </c>
      <c r="H92" s="126">
        <f t="shared" ref="H92:I92" ca="1" si="128">+H90-H91</f>
        <v>442.61830790092506</v>
      </c>
      <c r="I92" s="127">
        <f t="shared" ca="1" si="128"/>
        <v>613</v>
      </c>
      <c r="J92" s="250">
        <f ca="1">IF(H92=0,"",1-((H92-I92)/ABS(H92)))</f>
        <v>1.3849404533379874</v>
      </c>
      <c r="K92" s="127">
        <f ca="1">+K90-K91</f>
        <v>299</v>
      </c>
      <c r="L92" s="128">
        <f t="shared" ca="1" si="124"/>
        <v>1.0501672240802675</v>
      </c>
      <c r="M92" s="130">
        <f ca="1">+M90-M91</f>
        <v>4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118</v>
      </c>
      <c r="F93" s="92">
        <f t="shared" ca="1" si="122"/>
        <v>-1</v>
      </c>
      <c r="G93" s="93">
        <f ca="1">INDIRECT($N$1&amp; "!" &amp;$P$1&amp;R93)</f>
        <v>0</v>
      </c>
      <c r="H93" s="89">
        <f ca="1">SUM(INDIRECT($N$1&amp;"!"&amp;$O$3&amp;N93&amp;":"&amp;$O$1&amp;N93))/1.173</f>
        <v>620.63086104006823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118</v>
      </c>
      <c r="L93" s="92">
        <f t="shared" ca="1" si="124"/>
        <v>-1</v>
      </c>
      <c r="M93" s="94">
        <f t="shared" ca="1" si="125"/>
        <v>7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414</v>
      </c>
    </row>
    <row r="94" spans="1:18" x14ac:dyDescent="0.25">
      <c r="A94" s="29" t="s">
        <v>123</v>
      </c>
      <c r="B94" s="77">
        <f ca="1">INDIRECT($N$1&amp; "!" &amp;$O$1&amp;N94)/0.95</f>
        <v>37.894736842105267</v>
      </c>
      <c r="C94" s="78">
        <f ca="1">INDIRECT($N$1&amp; "!" &amp;$P$1&amp;N94)</f>
        <v>687</v>
      </c>
      <c r="D94" s="237">
        <f ca="1">IF(B94=0,"",1+((B94-C94)/ABS(B94)))</f>
        <v>-16.129166666666663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80.536912751677846</v>
      </c>
      <c r="I94" s="78">
        <f t="shared" ca="1" si="130"/>
        <v>687</v>
      </c>
      <c r="J94" s="237">
        <f ca="1">IF(H94=0,"",1+((H94-I94)/ABS(H94)))</f>
        <v>-6.5302500000000006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450</v>
      </c>
    </row>
    <row r="95" spans="1:18" x14ac:dyDescent="0.25">
      <c r="A95" s="125" t="s">
        <v>124</v>
      </c>
      <c r="B95" s="126">
        <f ca="1">+B93-B94</f>
        <v>272.42069367792885</v>
      </c>
      <c r="C95" s="127">
        <f ca="1">+C93-C94</f>
        <v>-687</v>
      </c>
      <c r="D95" s="250">
        <f ca="1">IF(B95=0,"",1-((B95-C95)/ABS(B95)))</f>
        <v>-2.5218348530167471</v>
      </c>
      <c r="E95" s="127">
        <f ca="1">+E93-E94</f>
        <v>118</v>
      </c>
      <c r="F95" s="128">
        <f t="shared" ca="1" si="122"/>
        <v>-6.8220338983050848</v>
      </c>
      <c r="G95" s="129">
        <f ca="1">+G93-G94</f>
        <v>0</v>
      </c>
      <c r="H95" s="126">
        <f t="shared" ref="H95:I95" ca="1" si="132">+H93-H94</f>
        <v>540.09394828839038</v>
      </c>
      <c r="I95" s="127">
        <f t="shared" ca="1" si="132"/>
        <v>-687</v>
      </c>
      <c r="J95" s="250">
        <f ca="1">IF(H95=0,"",1-((H95-I95)/ABS(H95)))</f>
        <v>-1.2720009216492225</v>
      </c>
      <c r="K95" s="127">
        <f ca="1">+K93-K94</f>
        <v>118</v>
      </c>
      <c r="L95" s="128">
        <f t="shared" ca="1" si="124"/>
        <v>-6.8220338983050848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395.56692242114235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420</v>
      </c>
    </row>
    <row r="97" spans="1:18" x14ac:dyDescent="0.25">
      <c r="A97" s="29" t="s">
        <v>102</v>
      </c>
      <c r="B97" s="77">
        <f ca="1">INDIRECT($N$1&amp; "!" &amp;$O$1&amp;N97)/0.95</f>
        <v>97.894736842105274</v>
      </c>
      <c r="C97" s="78">
        <f ca="1">INDIRECT($N$1&amp; "!" &amp;$P$1&amp;N97)</f>
        <v>484</v>
      </c>
      <c r="D97" s="237">
        <f ca="1">IF(B97=0,"",1+((B97-C97)/ABS(B97)))</f>
        <v>-2.9440860215053761</v>
      </c>
      <c r="E97" s="79">
        <f ca="1">INDIRECT($Q$1&amp; "!" &amp;$P$1&amp;P97)</f>
        <v>18</v>
      </c>
      <c r="F97" s="80">
        <f t="shared" ca="1" si="122"/>
        <v>25.888888888888889</v>
      </c>
      <c r="G97" s="81">
        <f ca="1">INDIRECT($N$1&amp; "!" &amp;$P$1&amp;R97)</f>
        <v>0</v>
      </c>
      <c r="H97" s="77">
        <f ca="1">SUM(INDIRECT($N$1&amp;"!"&amp;$O$3&amp;N97&amp;":"&amp;$O$1&amp;N97))/0.894</f>
        <v>208.05369127516778</v>
      </c>
      <c r="I97" s="78">
        <f t="shared" ca="1" si="133"/>
        <v>605</v>
      </c>
      <c r="J97" s="237">
        <f ca="1">IF(H97=0,"",1+((H97-I97)/ABS(H97)))</f>
        <v>-0.90790322580645166</v>
      </c>
      <c r="K97" s="79">
        <f ca="1">SUM(INDIRECT($Q$1&amp;"!"&amp;$P$3&amp;P97&amp;":"&amp;$P$1&amp;P97))</f>
        <v>146</v>
      </c>
      <c r="L97" s="80">
        <f t="shared" ca="1" si="124"/>
        <v>3.1438356164383561</v>
      </c>
      <c r="M97" s="82">
        <f t="shared" ca="1" si="125"/>
        <v>1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456</v>
      </c>
    </row>
    <row r="98" spans="1:18" x14ac:dyDescent="0.25">
      <c r="A98" s="125" t="s">
        <v>103</v>
      </c>
      <c r="B98" s="126">
        <f ca="1">+B96-B97</f>
        <v>99.888724368465901</v>
      </c>
      <c r="C98" s="127">
        <f ca="1">+C96-C97</f>
        <v>-484</v>
      </c>
      <c r="D98" s="250">
        <f ca="1">IF(B98=0,"",1-((B98-C98)/ABS(B98)))</f>
        <v>-4.8453917402592745</v>
      </c>
      <c r="E98" s="127">
        <f ca="1">+E96-E97</f>
        <v>-18</v>
      </c>
      <c r="F98" s="128">
        <f t="shared" ca="1" si="122"/>
        <v>-25.888888888888889</v>
      </c>
      <c r="G98" s="129">
        <f ca="1">+G96-G97</f>
        <v>0</v>
      </c>
      <c r="H98" s="126">
        <f t="shared" ref="H98:I98" ca="1" si="134">+H96-H97</f>
        <v>187.51323114597457</v>
      </c>
      <c r="I98" s="127">
        <f t="shared" ca="1" si="134"/>
        <v>-605</v>
      </c>
      <c r="J98" s="250">
        <f ca="1">IF(H98=0,"",1-((H98-I98)/ABS(H98)))</f>
        <v>-3.2264389894120162</v>
      </c>
      <c r="K98" s="127">
        <f ca="1">+K96-K97</f>
        <v>-146</v>
      </c>
      <c r="L98" s="128">
        <f t="shared" ca="1" si="124"/>
        <v>-3.1438356164383561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471</v>
      </c>
      <c r="D99" s="246">
        <f ca="1">IF(B99=0,"",1-((B99-C99)/ABS(B99)))</f>
        <v>1.0897100591715976</v>
      </c>
      <c r="E99" s="91">
        <f ca="1">INDIRECT($Q$1&amp; "!" &amp;$P$1&amp;P99)</f>
        <v>310</v>
      </c>
      <c r="F99" s="92">
        <f t="shared" ca="1" si="122"/>
        <v>0.51935483870967747</v>
      </c>
      <c r="G99" s="93">
        <f ca="1">INDIRECT($N$1&amp; "!" &amp;$P$1&amp;R99)</f>
        <v>0</v>
      </c>
      <c r="H99" s="89">
        <f ca="1">SUM(INDIRECT($N$1&amp;"!"&amp;$O$3&amp;N99&amp;":"&amp;$O$1&amp;N99))/1.173</f>
        <v>864.45012787723783</v>
      </c>
      <c r="I99" s="90">
        <f t="shared" ref="I99:I100" ca="1" si="135">SUM(INDIRECT($N$1&amp;"!"&amp;$P$3&amp;N99&amp;":"&amp;$P$1&amp;N99))</f>
        <v>1589</v>
      </c>
      <c r="J99" s="246">
        <f ca="1">IF(H99=0,"",1-((H99-I99)/ABS(H99)))</f>
        <v>1.8381627218934913</v>
      </c>
      <c r="K99" s="91">
        <f ca="1">SUM(INDIRECT($Q$1&amp;"!"&amp;$P$3&amp;P99&amp;":"&amp;$P$1&amp;P99))</f>
        <v>340</v>
      </c>
      <c r="L99" s="92">
        <f t="shared" ca="1" si="124"/>
        <v>3.6735294117647057</v>
      </c>
      <c r="M99" s="94">
        <f t="shared" ca="1" si="125"/>
        <v>7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426</v>
      </c>
    </row>
    <row r="100" spans="1:18" x14ac:dyDescent="0.25">
      <c r="A100" s="29" t="s">
        <v>112</v>
      </c>
      <c r="B100" s="77">
        <f ca="1">INDIRECT($N$1&amp; "!" &amp;$O$1&amp;N100)/0.95</f>
        <v>185.26315789473685</v>
      </c>
      <c r="C100" s="78">
        <f ca="1">INDIRECT($N$1&amp; "!" &amp;$P$1&amp;N100)</f>
        <v>325</v>
      </c>
      <c r="D100" s="237">
        <f ca="1">IF(B100=0,"",1+((B100-C100)/ABS(B100)))</f>
        <v>0.24573863636363646</v>
      </c>
      <c r="E100" s="79">
        <f ca="1">INDIRECT($Q$1&amp; "!" &amp;$P$1&amp;P100)</f>
        <v>14</v>
      </c>
      <c r="F100" s="80">
        <f t="shared" ca="1" si="122"/>
        <v>22.214285714285715</v>
      </c>
      <c r="G100" s="81">
        <f ca="1">INDIRECT($N$1&amp; "!" &amp;$P$1&amp;R100)</f>
        <v>0</v>
      </c>
      <c r="H100" s="77">
        <f ca="1">SUM(INDIRECT($N$1&amp;"!"&amp;$O$3&amp;N100&amp;":"&amp;$O$1&amp;N100))/0.894</f>
        <v>393.7360178970917</v>
      </c>
      <c r="I100" s="78">
        <f t="shared" ca="1" si="135"/>
        <v>325</v>
      </c>
      <c r="J100" s="237">
        <f ca="1">IF(H100=0,"",1+((H100-I100)/ABS(H100)))</f>
        <v>1.1745738636363636</v>
      </c>
      <c r="K100" s="79">
        <f ca="1">SUM(INDIRECT($Q$1&amp;"!"&amp;$P$3&amp;P100&amp;":"&amp;$P$1&amp;P100))</f>
        <v>30</v>
      </c>
      <c r="L100" s="80">
        <f t="shared" ca="1" si="124"/>
        <v>9.8333333333333339</v>
      </c>
      <c r="M100" s="82">
        <f t="shared" ca="1" si="125"/>
        <v>0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462</v>
      </c>
    </row>
    <row r="101" spans="1:18" x14ac:dyDescent="0.25">
      <c r="A101" s="125" t="s">
        <v>110</v>
      </c>
      <c r="B101" s="126">
        <f ca="1">+B99-B100</f>
        <v>246.96190604388207</v>
      </c>
      <c r="C101" s="127">
        <f ca="1">+C99-C100</f>
        <v>146</v>
      </c>
      <c r="D101" s="250">
        <f ca="1">IF(B101=0,"",1-((B101-C101)/ABS(B101)))</f>
        <v>0.59118429371879566</v>
      </c>
      <c r="E101" s="127">
        <f ca="1">+E99-E100</f>
        <v>296</v>
      </c>
      <c r="F101" s="128">
        <f t="shared" ca="1" si="122"/>
        <v>-0.5067567567567568</v>
      </c>
      <c r="G101" s="129">
        <f ca="1">+G99-G100</f>
        <v>0</v>
      </c>
      <c r="H101" s="126">
        <f t="shared" ref="H101:I101" ca="1" si="136">+H99-H100</f>
        <v>470.71410998014613</v>
      </c>
      <c r="I101" s="127">
        <f t="shared" ca="1" si="136"/>
        <v>1264</v>
      </c>
      <c r="J101" s="250">
        <f ca="1">IF(H101=0,"",1-((H101-I101)/ABS(H101)))</f>
        <v>2.685281730886107</v>
      </c>
      <c r="K101" s="127">
        <f ca="1">+K99-K100</f>
        <v>310</v>
      </c>
      <c r="L101" s="128">
        <f t="shared" ca="1" si="124"/>
        <v>3.0774193548387099</v>
      </c>
      <c r="M101" s="130">
        <f ca="1">+M99-M100</f>
        <v>7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1374</v>
      </c>
      <c r="D102" s="246">
        <f t="shared" ref="D102" ca="1" si="137">IF(B102=0,"",1-((B102-C102)/ABS(B102)))</f>
        <v>0.79433316904879248</v>
      </c>
      <c r="E102" s="91">
        <f ca="1">INDIRECT($Q$1&amp; "!" &amp;$P$1&amp;P102)</f>
        <v>2279</v>
      </c>
      <c r="F102" s="92">
        <f t="shared" ca="1" si="122"/>
        <v>-0.39710399297937693</v>
      </c>
      <c r="G102" s="93">
        <f ca="1">INDIRECT($N$1&amp; "!" &amp;$P$1&amp;R102)</f>
        <v>0</v>
      </c>
      <c r="H102" s="89">
        <f ca="1">SUM(INDIRECT($N$1&amp;"!"&amp;$O$3&amp;N102&amp;":"&amp;$O$1&amp;N102))/1.173</f>
        <v>3459.5055413469736</v>
      </c>
      <c r="I102" s="90">
        <f t="shared" ref="I102:I103" ca="1" si="138">SUM(INDIRECT($N$1&amp;"!"&amp;$P$3&amp;N102&amp;":"&amp;$P$1&amp;N102))</f>
        <v>1947</v>
      </c>
      <c r="J102" s="246">
        <f ca="1">IF(H102=0,"",1-((H102-I102)/ABS(H102)))</f>
        <v>0.56279719073435186</v>
      </c>
      <c r="K102" s="91">
        <f ca="1">SUM(INDIRECT($Q$1&amp;"!"&amp;$P$3&amp;P102&amp;":"&amp;$P$1&amp;P102))</f>
        <v>4999</v>
      </c>
      <c r="L102" s="92">
        <f t="shared" ca="1" si="124"/>
        <v>-0.61052210442088417</v>
      </c>
      <c r="M102" s="94">
        <f t="shared" ca="1" si="125"/>
        <v>0</v>
      </c>
      <c r="N102">
        <f t="shared" ca="1" si="126"/>
        <v>359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438</v>
      </c>
    </row>
    <row r="103" spans="1:18" x14ac:dyDescent="0.25">
      <c r="A103" s="29" t="s">
        <v>108</v>
      </c>
      <c r="B103" s="77">
        <f ca="1">INDIRECT($N$1&amp; "!" &amp;$O$1&amp;N103)/0.95</f>
        <v>427.36842105263162</v>
      </c>
      <c r="C103" s="78">
        <f ca="1">INDIRECT($N$1&amp; "!" &amp;$P$1&amp;N103)</f>
        <v>480</v>
      </c>
      <c r="D103" s="237">
        <f t="shared" ref="D103" ca="1" si="139">IF(B103=0,"",1+((B103-C103)/ABS(B103)))</f>
        <v>0.87684729064039424</v>
      </c>
      <c r="E103" s="79">
        <f ca="1">INDIRECT($Q$1&amp; "!" &amp;$P$1&amp;P103)</f>
        <v>31</v>
      </c>
      <c r="F103" s="80">
        <f t="shared" ca="1" si="122"/>
        <v>14.483870967741936</v>
      </c>
      <c r="G103" s="81">
        <f ca="1">INDIRECT($N$1&amp; "!" &amp;$P$1&amp;R103)</f>
        <v>0</v>
      </c>
      <c r="H103" s="77">
        <f ca="1">SUM(INDIRECT($N$1&amp;"!"&amp;$O$3&amp;N103&amp;":"&amp;$O$1&amp;N103))/0.894</f>
        <v>908.27740492170017</v>
      </c>
      <c r="I103" s="78">
        <f t="shared" ca="1" si="138"/>
        <v>3189</v>
      </c>
      <c r="J103" s="237">
        <f t="shared" ref="J103" ca="1" si="140">IF(H103=0,"",1+((H103-I103)/ABS(H103)))</f>
        <v>-1.5110418719211824</v>
      </c>
      <c r="K103" s="79">
        <f ca="1">SUM(INDIRECT($Q$1&amp;"!"&amp;$P$3&amp;P103&amp;":"&amp;$P$1&amp;P103))</f>
        <v>161</v>
      </c>
      <c r="L103" s="80">
        <f t="shared" ca="1" si="124"/>
        <v>18.80745341614907</v>
      </c>
      <c r="M103" s="82">
        <f t="shared" ca="1" si="125"/>
        <v>0</v>
      </c>
      <c r="N103">
        <f t="shared" ca="1" si="126"/>
        <v>365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474</v>
      </c>
    </row>
    <row r="104" spans="1:18" x14ac:dyDescent="0.25">
      <c r="A104" s="125" t="s">
        <v>107</v>
      </c>
      <c r="B104" s="126">
        <f ca="1">+B102-B103</f>
        <v>1302.3843496208551</v>
      </c>
      <c r="C104" s="127">
        <f ca="1">+C102-C103</f>
        <v>894</v>
      </c>
      <c r="D104" s="250">
        <f t="shared" ref="D104:D105" ca="1" si="141">IF(B104=0,"",1-((B104-C104)/ABS(B104)))</f>
        <v>0.68643330999812591</v>
      </c>
      <c r="E104" s="127">
        <f ca="1">+E102-E103</f>
        <v>2248</v>
      </c>
      <c r="F104" s="128">
        <f t="shared" ca="1" si="122"/>
        <v>-0.60231316725978645</v>
      </c>
      <c r="G104" s="129">
        <f ca="1">+G102-G103</f>
        <v>0</v>
      </c>
      <c r="H104" s="126">
        <f t="shared" ref="H104:I104" ca="1" si="142">+H102-H103</f>
        <v>2551.2281364252735</v>
      </c>
      <c r="I104" s="127">
        <f t="shared" ca="1" si="142"/>
        <v>-1242</v>
      </c>
      <c r="J104" s="250">
        <f t="shared" ref="J104:J105" ca="1" si="143">IF(H104=0,"",1-((H104-I104)/ABS(H104)))</f>
        <v>-0.4868243581462941</v>
      </c>
      <c r="K104" s="127">
        <f ca="1">+K102-K103</f>
        <v>4838</v>
      </c>
      <c r="L104" s="128">
        <f t="shared" ca="1" si="124"/>
        <v>-1.256717651922282</v>
      </c>
      <c r="M104" s="130">
        <f ca="1">+M102-M103</f>
        <v>0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192.66837169650469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0</v>
      </c>
      <c r="L105" s="92">
        <f t="shared" ca="1" si="124"/>
        <v>0</v>
      </c>
      <c r="M105" s="94">
        <f t="shared" ca="1" si="125"/>
        <v>0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432</v>
      </c>
    </row>
    <row r="106" spans="1:18" x14ac:dyDescent="0.25">
      <c r="A106" s="228" t="s">
        <v>104</v>
      </c>
      <c r="B106" s="89">
        <f ca="1">INDIRECT($N$1&amp; "!" &amp;$O$1&amp;N106)/0.95</f>
        <v>4.2105263157894735</v>
      </c>
      <c r="C106" s="96">
        <f ca="1">INDIRECT($N$1&amp; "!" &amp;$P$1&amp;N106)</f>
        <v>254</v>
      </c>
      <c r="D106" s="247">
        <f ca="1">IF(B106=0,"",1+((B106-C106)/ABS(B106)))</f>
        <v>-58.325000000000003</v>
      </c>
      <c r="E106" s="229">
        <f ca="1">INDIRECT($Q$1&amp; "!" &amp;$P$1&amp;P106)</f>
        <v>15</v>
      </c>
      <c r="F106" s="230">
        <f t="shared" ca="1" si="122"/>
        <v>15.933333333333334</v>
      </c>
      <c r="G106" s="231">
        <f ca="1">INDIRECT($N$1&amp; "!" &amp;$P$1&amp;R106)</f>
        <v>0</v>
      </c>
      <c r="H106" s="232">
        <f ca="1">SUM(INDIRECT($N$1&amp;"!"&amp;$O$3&amp;N106&amp;":"&amp;$O$1&amp;N106))/0.894</f>
        <v>8.9485458612975393</v>
      </c>
      <c r="I106" s="233">
        <f t="shared" ca="1" si="144"/>
        <v>254</v>
      </c>
      <c r="J106" s="247">
        <f t="shared" ref="J106" ca="1" si="145">IF(H106=0,"",1+((H106-I106)/ABS(H106)))</f>
        <v>-26.384499999999999</v>
      </c>
      <c r="K106" s="229">
        <f ca="1">SUM(INDIRECT($Q$1&amp;"!"&amp;$P$3&amp;P106&amp;":"&amp;$P$1&amp;P106))</f>
        <v>15</v>
      </c>
      <c r="L106" s="230">
        <f t="shared" ca="1" si="124"/>
        <v>15.933333333333334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468</v>
      </c>
    </row>
    <row r="107" spans="1:18" x14ac:dyDescent="0.25">
      <c r="A107" s="125" t="s">
        <v>106</v>
      </c>
      <c r="B107" s="126">
        <f ca="1">+B105-B106</f>
        <v>92.123659532462867</v>
      </c>
      <c r="C107" s="127">
        <f ca="1">+C105-C106</f>
        <v>-254</v>
      </c>
      <c r="D107" s="250">
        <f t="shared" ref="D107:D111" ca="1" si="146">IF(B107=0,"",1-((B107-C107)/ABS(B107)))</f>
        <v>-2.7571635917317696</v>
      </c>
      <c r="E107" s="127">
        <f ca="1">+E105-E106</f>
        <v>-15</v>
      </c>
      <c r="F107" s="128">
        <f t="shared" ca="1" si="122"/>
        <v>-15.933333333333334</v>
      </c>
      <c r="G107" s="129">
        <f ca="1">+G105-G106</f>
        <v>0</v>
      </c>
      <c r="H107" s="126">
        <f t="shared" ref="H107:I107" ca="1" si="147">+H105-H106</f>
        <v>183.71982583520716</v>
      </c>
      <c r="I107" s="127">
        <f t="shared" ca="1" si="147"/>
        <v>-254</v>
      </c>
      <c r="J107" s="250">
        <f t="shared" ref="J107:J111" ca="1" si="148">IF(H107=0,"",1-((H107-I107)/ABS(H107)))</f>
        <v>-1.3825399563998757</v>
      </c>
      <c r="K107" s="127">
        <f ca="1">+K105-K106</f>
        <v>-15</v>
      </c>
      <c r="L107" s="128">
        <f t="shared" ca="1" si="124"/>
        <v>-15.933333333333334</v>
      </c>
      <c r="M107" s="130">
        <f ca="1">+M105-M106</f>
        <v>0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151</v>
      </c>
      <c r="D108" s="246">
        <f t="shared" ca="1" si="146"/>
        <v>1.5814553571428571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190.96334185848252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0.79072767857142856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897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921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903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933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151</v>
      </c>
      <c r="D110" s="250">
        <f t="shared" ref="D110" ca="1" si="153">IF(B110=0,"",1-((B110-C110)/ABS(B110)))</f>
        <v>1.5814553571428571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190.96334185848252</v>
      </c>
      <c r="I110" s="127">
        <f t="shared" ca="1" si="154"/>
        <v>151</v>
      </c>
      <c r="J110" s="250">
        <f t="shared" ref="J110" ca="1" si="155">IF(H110=0,"",1-((H110-I110)/ABS(H110)))</f>
        <v>0.79072767857142856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2433</v>
      </c>
      <c r="D111" s="247">
        <f t="shared" ca="1" si="146"/>
        <v>0.67804918032786887</v>
      </c>
      <c r="E111" s="229">
        <f ca="1">+E90+E93+E96+E99+E102+E105</f>
        <v>2777</v>
      </c>
      <c r="F111" s="230">
        <f t="shared" ca="1" si="122"/>
        <v>-0.12387468491177529</v>
      </c>
      <c r="G111" s="231">
        <f ca="1">INDIRECT($N$1&amp; "!" &amp;$P$1&amp;R111)</f>
        <v>0</v>
      </c>
      <c r="H111" s="44">
        <f ca="1">+H90+H93+H96+H99+H102+H105+H108</f>
        <v>7176.4705882352937</v>
      </c>
      <c r="I111" s="45">
        <f ca="1">+I90+I93+I96+I99+I102+I105+I108</f>
        <v>5291</v>
      </c>
      <c r="J111" s="247">
        <f t="shared" ca="1" si="148"/>
        <v>0.73727049180327875</v>
      </c>
      <c r="K111" s="229">
        <f ca="1">K90+K93+K96+K99+K102+K105</f>
        <v>5770</v>
      </c>
      <c r="L111" s="230">
        <f t="shared" ca="1" si="124"/>
        <v>-8.3015597920277295E-2</v>
      </c>
      <c r="M111" s="234">
        <f t="shared" ca="1" si="125"/>
        <v>0</v>
      </c>
      <c r="Q111">
        <v>887</v>
      </c>
      <c r="R111">
        <f ca="1">MATCH(Q111,INDIRECT($N$1&amp;"!A1:A1190"),0)</f>
        <v>516</v>
      </c>
    </row>
    <row r="112" spans="1:18" ht="15.75" thickBot="1" x14ac:dyDescent="0.3">
      <c r="A112" s="29" t="s">
        <v>91</v>
      </c>
      <c r="B112" s="89">
        <f t="shared" ca="1" si="156"/>
        <v>1160</v>
      </c>
      <c r="C112" s="89">
        <f t="shared" ca="1" si="156"/>
        <v>2625</v>
      </c>
      <c r="D112" s="237">
        <f t="shared" ref="D112" ca="1" si="157">IF(B112=0,"",1+((B112-C112)/ABS(B112)))</f>
        <v>-0.26293103448275867</v>
      </c>
      <c r="E112" s="79">
        <f ca="1">+E91+E94+E97+E100+E103+E106</f>
        <v>92</v>
      </c>
      <c r="F112" s="80">
        <f t="shared" ca="1" si="122"/>
        <v>27.532608695652176</v>
      </c>
      <c r="G112" s="81">
        <f ca="1">INDIRECT($N$1&amp; "!" &amp;$P$1&amp;R112)</f>
        <v>0</v>
      </c>
      <c r="H112" s="31">
        <f t="shared" ref="H112:I112" ca="1" si="158">+H91+H94+H97+H100+H103+H106+H109</f>
        <v>2609.6196868008947</v>
      </c>
      <c r="I112" s="32">
        <f t="shared" ca="1" si="158"/>
        <v>6051</v>
      </c>
      <c r="J112" s="237">
        <f t="shared" ref="J112" ca="1" si="159">IF(H112=0,"",1+((H112-I112)/ABS(H112)))</f>
        <v>-0.31872867552507511</v>
      </c>
      <c r="K112" s="79">
        <f ca="1">K91+K94+K97+K100+K103+K106</f>
        <v>366</v>
      </c>
      <c r="L112" s="80">
        <f t="shared" ca="1" si="124"/>
        <v>15.532786885245901</v>
      </c>
      <c r="M112" s="82">
        <f t="shared" ca="1" si="125"/>
        <v>0</v>
      </c>
      <c r="Q112">
        <v>893</v>
      </c>
      <c r="R112">
        <f ca="1">MATCH(Q112,INDIRECT($N$1&amp;"!A1:A1190"),0)</f>
        <v>522</v>
      </c>
    </row>
    <row r="113" spans="1:18" ht="15.75" thickBot="1" x14ac:dyDescent="0.3">
      <c r="A113" s="131" t="s">
        <v>92</v>
      </c>
      <c r="B113" s="132">
        <f t="shared" ca="1" si="156"/>
        <v>2428.2352941176468</v>
      </c>
      <c r="C113" s="133">
        <f t="shared" ca="1" si="156"/>
        <v>-192</v>
      </c>
      <c r="D113" s="251">
        <f t="shared" ref="D113" ca="1" si="160">IF(B113=0,"",1-((B113-C113)/ABS(B113)))</f>
        <v>-7.9069767441860561E-2</v>
      </c>
      <c r="E113" s="134">
        <f ca="1">+E92+E95+E98+E101+E104+E107</f>
        <v>2685</v>
      </c>
      <c r="F113" s="135">
        <f t="shared" ca="1" si="122"/>
        <v>-1.0715083798882681</v>
      </c>
      <c r="G113" s="136">
        <f ca="1">+G111-G112</f>
        <v>0</v>
      </c>
      <c r="H113" s="132">
        <f t="shared" ref="H113:I113" ca="1" si="161">+H111-H112</f>
        <v>4566.850901434399</v>
      </c>
      <c r="I113" s="134">
        <f t="shared" ca="1" si="161"/>
        <v>-760</v>
      </c>
      <c r="J113" s="251">
        <f t="shared" ref="J113" ca="1" si="162">IF(H113=0,"",1-((H113-I113)/ABS(H113)))</f>
        <v>-0.16641664385436639</v>
      </c>
      <c r="K113" s="134">
        <f ca="1">+K111-K112</f>
        <v>5404</v>
      </c>
      <c r="L113" s="135">
        <f t="shared" ca="1" si="124"/>
        <v>-1.1406365655070319</v>
      </c>
      <c r="M113" s="137">
        <f ca="1">+M111-M112</f>
        <v>0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149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821.82438192668371</v>
      </c>
      <c r="I118" s="72">
        <f t="shared" ref="I118:I119" ca="1" si="164">SUM(INDIRECT($N$1&amp;"!"&amp;$P$3&amp;N118&amp;":"&amp;$P$1&amp;N118))</f>
        <v>65</v>
      </c>
      <c r="J118" s="244">
        <f ca="1">IF(H118=0,"",1-((H118-I118)/ABS(H118)))</f>
        <v>7.9092323651452245E-2</v>
      </c>
      <c r="K118" s="73">
        <f ca="1">SUM(INDIRECT($Q$1&amp;"!"&amp;$P$3&amp;P118&amp;":"&amp;$P$1&amp;P118))</f>
        <v>149</v>
      </c>
      <c r="L118" s="74">
        <f t="shared" ref="L118:L141" ca="1" si="165">IF(ISERROR(((I118-K118)/ABS(K118))-1),0,((I118-K118)/ABS(K118)))</f>
        <v>-0.56375838926174493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413</v>
      </c>
    </row>
    <row r="119" spans="1:18" x14ac:dyDescent="0.25">
      <c r="A119" s="29" t="s">
        <v>120</v>
      </c>
      <c r="B119" s="77">
        <f ca="1">INDIRECT($N$1&amp; "!" &amp;$O$1&amp;N119)/0.95</f>
        <v>1901.0526315789475</v>
      </c>
      <c r="C119" s="78">
        <f ca="1">INDIRECT($N$1&amp; "!" &amp;$P$1&amp;N119)</f>
        <v>1530</v>
      </c>
      <c r="D119" s="258">
        <f ca="1">IF(B119=0,"",1+((B119-C119)/ABS(B119)))</f>
        <v>1.1951827242524917</v>
      </c>
      <c r="E119" s="79">
        <f ca="1">INDIRECT($Q$1&amp; "!" &amp;$P$1&amp;P119)</f>
        <v>135</v>
      </c>
      <c r="F119" s="80">
        <f t="shared" ca="1" si="163"/>
        <v>10.333333333333334</v>
      </c>
      <c r="G119" s="81">
        <f ca="1">INDIRECT($N$1&amp; "!" &amp;$P$1&amp;R119)</f>
        <v>0</v>
      </c>
      <c r="H119" s="77">
        <f ca="1">SUM(INDIRECT($N$1&amp;"!"&amp;$O$3&amp;N119&amp;":"&amp;$O$1&amp;N119))/0.894</f>
        <v>4713.646532438479</v>
      </c>
      <c r="I119" s="78">
        <f t="shared" ca="1" si="164"/>
        <v>3616</v>
      </c>
      <c r="J119" s="237">
        <f ca="1">IF(H119=0,"",1+((H119-I119)/ABS(H119)))</f>
        <v>1.2328656858092075</v>
      </c>
      <c r="K119" s="79">
        <f ca="1">SUM(INDIRECT($Q$1&amp;"!"&amp;$P$3&amp;P119&amp;":"&amp;$P$1&amp;P119))</f>
        <v>135</v>
      </c>
      <c r="L119" s="80">
        <f t="shared" ca="1" si="165"/>
        <v>25.785185185185185</v>
      </c>
      <c r="M119" s="82">
        <f t="shared" ref="M119:M140" ca="1" si="166">SUM(INDIRECT($N$1&amp;"!"&amp;$P$3&amp;R119&amp;":"&amp;$P$1&amp;R119))</f>
        <v>18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449</v>
      </c>
    </row>
    <row r="120" spans="1:18" x14ac:dyDescent="0.25">
      <c r="A120" s="153" t="s">
        <v>100</v>
      </c>
      <c r="B120" s="154">
        <f ca="1">+B118-B119</f>
        <v>-1490.1404406156057</v>
      </c>
      <c r="C120" s="155">
        <f ca="1">+C118-C119</f>
        <v>-1530</v>
      </c>
      <c r="D120" s="252">
        <f ca="1">IF(B120=0,"",1-((B120-C120)/ABS(B120)))</f>
        <v>0.9732511390886569</v>
      </c>
      <c r="E120" s="155">
        <f ca="1">+E118-E119</f>
        <v>14</v>
      </c>
      <c r="F120" s="156">
        <f t="shared" ca="1" si="163"/>
        <v>-110.28571428571429</v>
      </c>
      <c r="G120" s="157">
        <f ca="1">+G118-G119</f>
        <v>0</v>
      </c>
      <c r="H120" s="154">
        <f t="shared" ref="H120:I120" ca="1" si="169">+H118-H119</f>
        <v>-3891.8221505117954</v>
      </c>
      <c r="I120" s="155">
        <f t="shared" ca="1" si="169"/>
        <v>-3551</v>
      </c>
      <c r="J120" s="252">
        <f ca="1">IF(H120=0,"",1-((H120-I120)/ABS(H120)))</f>
        <v>1.0875739274126326</v>
      </c>
      <c r="K120" s="155">
        <f ca="1">+K118-K119</f>
        <v>14</v>
      </c>
      <c r="L120" s="156">
        <f t="shared" ca="1" si="165"/>
        <v>-254.64285714285714</v>
      </c>
      <c r="M120" s="158">
        <f ca="1">+M118-M119</f>
        <v>-17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50</v>
      </c>
      <c r="F121" s="92">
        <f t="shared" ca="1" si="163"/>
        <v>-1</v>
      </c>
      <c r="G121" s="93">
        <f ca="1">INDIRECT($N$1&amp; "!" &amp;$P$1&amp;R121)</f>
        <v>0</v>
      </c>
      <c r="H121" s="89">
        <f ca="1">SUM(INDIRECT($N$1&amp;"!"&amp;$O$3&amp;N121&amp;":"&amp;$O$1&amp;N121))/1.173</f>
        <v>351.23614663256603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50</v>
      </c>
      <c r="L121" s="92">
        <f t="shared" ca="1" si="165"/>
        <v>-1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419</v>
      </c>
    </row>
    <row r="122" spans="1:18" x14ac:dyDescent="0.25">
      <c r="A122" s="29" t="s">
        <v>123</v>
      </c>
      <c r="B122" s="77">
        <f ca="1">INDIRECT($N$1&amp; "!" &amp;$O$1&amp;N122)/0.95</f>
        <v>17.894736842105264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38.03131991051454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18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455</v>
      </c>
    </row>
    <row r="123" spans="1:18" x14ac:dyDescent="0.25">
      <c r="A123" s="153" t="s">
        <v>124</v>
      </c>
      <c r="B123" s="154">
        <f ca="1">+B121-B122</f>
        <v>157.72333647417776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50</v>
      </c>
      <c r="F123" s="156">
        <f t="shared" ca="1" si="163"/>
        <v>-1</v>
      </c>
      <c r="G123" s="157">
        <f ca="1">+G121-G122</f>
        <v>0</v>
      </c>
      <c r="H123" s="154">
        <f t="shared" ref="H123:I123" ca="1" si="173">+H121-H122</f>
        <v>313.20482672205151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50</v>
      </c>
      <c r="L123" s="156">
        <f t="shared" ca="1" si="165"/>
        <v>-1</v>
      </c>
      <c r="M123" s="158">
        <f ca="1">+M121-M122</f>
        <v>-17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223.35890878090365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425</v>
      </c>
    </row>
    <row r="125" spans="1:18" x14ac:dyDescent="0.25">
      <c r="A125" s="29" t="s">
        <v>102</v>
      </c>
      <c r="B125" s="77">
        <f ca="1">INDIRECT($N$1&amp; "!" &amp;$O$1&amp;N125)/0.95</f>
        <v>47.368421052631582</v>
      </c>
      <c r="C125" s="78">
        <f ca="1">INDIRECT($N$1&amp; "!" &amp;$P$1&amp;N125)</f>
        <v>273</v>
      </c>
      <c r="D125" s="246">
        <f ca="1">IF(B125=0,"",1+((B125-C125)/ABS(B125)))</f>
        <v>-3.7633333333333328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100.67114093959731</v>
      </c>
      <c r="I125" s="78">
        <f t="shared" ca="1" si="174"/>
        <v>273</v>
      </c>
      <c r="J125" s="237">
        <f ca="1">IF(H125=0,"",1+((H125-I125)/ABS(H125)))</f>
        <v>-0.71180000000000021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461</v>
      </c>
    </row>
    <row r="126" spans="1:18" x14ac:dyDescent="0.25">
      <c r="A126" s="153" t="s">
        <v>103</v>
      </c>
      <c r="B126" s="154">
        <f ca="1">+B124-B125</f>
        <v>64.311033337820248</v>
      </c>
      <c r="C126" s="155">
        <f ca="1">+C124-C125</f>
        <v>-273</v>
      </c>
      <c r="D126" s="252">
        <f ca="1">IF(B126=0,"",1-((B126-C126)/ABS(B126)))</f>
        <v>-4.2449947673201711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122.68776784130634</v>
      </c>
      <c r="I126" s="155">
        <f t="shared" ca="1" si="175"/>
        <v>-273</v>
      </c>
      <c r="J126" s="252">
        <f ca="1">IF(H126=0,"",1-((H126-I126)/ABS(H126)))</f>
        <v>-2.2251607051252162</v>
      </c>
      <c r="K126" s="155">
        <f ca="1">+K124-K125</f>
        <v>0</v>
      </c>
      <c r="L126" s="156">
        <f t="shared" ca="1" si="165"/>
        <v>0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489.34356351236147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431</v>
      </c>
    </row>
    <row r="128" spans="1:18" x14ac:dyDescent="0.25">
      <c r="A128" s="29" t="s">
        <v>112</v>
      </c>
      <c r="B128" s="77">
        <f ca="1">INDIRECT($N$1&amp; "!" &amp;$O$1&amp;N128)/0.95</f>
        <v>89.473684210526315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190.15659955257271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0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467</v>
      </c>
    </row>
    <row r="129" spans="1:18" x14ac:dyDescent="0.25">
      <c r="A129" s="153" t="s">
        <v>110</v>
      </c>
      <c r="B129" s="154">
        <f ca="1">+B127-B128</f>
        <v>155.19809754565443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299.18696395978873</v>
      </c>
      <c r="I129" s="155">
        <f t="shared" ca="1" si="177"/>
        <v>0</v>
      </c>
      <c r="J129" s="252">
        <f ca="1">IF(H129=0,"",1-((H129-I129)/ABS(H129)))</f>
        <v>0</v>
      </c>
      <c r="K129" s="155">
        <f ca="1">+K127-K128</f>
        <v>0</v>
      </c>
      <c r="L129" s="156">
        <f t="shared" ca="1" si="165"/>
        <v>0</v>
      </c>
      <c r="M129" s="158">
        <f ca="1">+M127-M128</f>
        <v>0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703</v>
      </c>
      <c r="D130" s="246">
        <f t="shared" ref="D130" ca="1" si="178">IF(B130=0,"",1-((B130-C130)/ABS(B130)))</f>
        <v>0.71893548387096784</v>
      </c>
      <c r="E130" s="91">
        <f ca="1">INDIRECT($Q$1&amp; "!" &amp;$P$1&amp;P130)</f>
        <v>163</v>
      </c>
      <c r="F130" s="92">
        <f t="shared" ca="1" si="163"/>
        <v>3.3128834355828221</v>
      </c>
      <c r="G130" s="93">
        <f ca="1">INDIRECT($N$1&amp; "!" &amp;$P$1&amp;R130)</f>
        <v>0</v>
      </c>
      <c r="H130" s="89">
        <f ca="1">SUM(INDIRECT($N$1&amp;"!"&amp;$O$3&amp;N130&amp;":"&amp;$O$1&amp;N130))/1.173</f>
        <v>1955.6692242114236</v>
      </c>
      <c r="I130" s="90">
        <f t="shared" ref="I130:I131" ca="1" si="179">SUM(INDIRECT($N$1&amp;"!"&amp;$P$3&amp;N130&amp;":"&amp;$P$1&amp;N130))</f>
        <v>1929</v>
      </c>
      <c r="J130" s="246">
        <f ca="1">IF(H130=0,"",1-((H130-I130)/ABS(H130)))</f>
        <v>0.98636312118570191</v>
      </c>
      <c r="K130" s="91">
        <f ca="1">SUM(INDIRECT($Q$1&amp;"!"&amp;$P$3&amp;P130&amp;":"&amp;$P$1&amp;P130))</f>
        <v>814</v>
      </c>
      <c r="L130" s="92">
        <f t="shared" ca="1" si="165"/>
        <v>1.3697788697788698</v>
      </c>
      <c r="M130" s="94">
        <f t="shared" ca="1" si="166"/>
        <v>0</v>
      </c>
      <c r="N130">
        <f t="shared" ca="1" si="167"/>
        <v>364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443</v>
      </c>
    </row>
    <row r="131" spans="1:18" x14ac:dyDescent="0.25">
      <c r="A131" s="29" t="s">
        <v>108</v>
      </c>
      <c r="B131" s="77">
        <f ca="1">INDIRECT($N$1&amp; "!" &amp;$O$1&amp;N131)/0.95</f>
        <v>205.26315789473685</v>
      </c>
      <c r="C131" s="78">
        <f ca="1">INDIRECT($N$1&amp; "!" &amp;$P$1&amp;N131)</f>
        <v>127</v>
      </c>
      <c r="D131" s="237">
        <f t="shared" ref="D131" ca="1" si="180">IF(B131=0,"",1+((B131-C131)/ABS(B131)))</f>
        <v>1.3812820512820512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436.24161073825502</v>
      </c>
      <c r="I131" s="78">
        <f t="shared" ca="1" si="179"/>
        <v>127</v>
      </c>
      <c r="J131" s="237">
        <f t="shared" ref="J131" ca="1" si="181">IF(H131=0,"",1+((H131-I131)/ABS(H131)))</f>
        <v>1.708876923076923</v>
      </c>
      <c r="K131" s="79">
        <f ca="1">SUM(INDIRECT($Q$1&amp;"!"&amp;$P$3&amp;P131&amp;":"&amp;$P$1&amp;P131))</f>
        <v>0</v>
      </c>
      <c r="L131" s="80">
        <f t="shared" ca="1" si="165"/>
        <v>0</v>
      </c>
      <c r="M131" s="82">
        <f t="shared" ca="1" si="166"/>
        <v>0</v>
      </c>
      <c r="N131">
        <f t="shared" ca="1" si="167"/>
        <v>370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479</v>
      </c>
    </row>
    <row r="132" spans="1:18" x14ac:dyDescent="0.25">
      <c r="A132" s="153" t="s">
        <v>107</v>
      </c>
      <c r="B132" s="154">
        <f ca="1">+B130-B131</f>
        <v>772.57145421097493</v>
      </c>
      <c r="C132" s="155">
        <f ca="1">+C130-C131</f>
        <v>576</v>
      </c>
      <c r="D132" s="252">
        <f t="shared" ref="D132:D133" ca="1" si="182">IF(B132=0,"",1-((B132-C132)/ABS(B132)))</f>
        <v>0.74556210543433443</v>
      </c>
      <c r="E132" s="155">
        <f ca="1">+E130-E131</f>
        <v>163</v>
      </c>
      <c r="F132" s="156">
        <f t="shared" ca="1" si="163"/>
        <v>2.5337423312883436</v>
      </c>
      <c r="G132" s="157">
        <f ca="1">+G130-G131</f>
        <v>0</v>
      </c>
      <c r="H132" s="154">
        <f t="shared" ref="H132:I132" ca="1" si="183">+H130-H131</f>
        <v>1519.4276134731685</v>
      </c>
      <c r="I132" s="155">
        <f t="shared" ca="1" si="183"/>
        <v>1802</v>
      </c>
      <c r="J132" s="252">
        <f t="shared" ref="J132:J133" ca="1" si="184">IF(H132=0,"",1-((H132-I132)/ABS(H132)))</f>
        <v>1.1859729177100555</v>
      </c>
      <c r="K132" s="155">
        <f ca="1">+K130-K131</f>
        <v>814</v>
      </c>
      <c r="L132" s="156">
        <f t="shared" ca="1" si="165"/>
        <v>1.2137592137592137</v>
      </c>
      <c r="M132" s="158">
        <f ca="1">+M130-M131</f>
        <v>0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109.12190963341858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437</v>
      </c>
    </row>
    <row r="134" spans="1:18" x14ac:dyDescent="0.25">
      <c r="A134" s="228" t="s">
        <v>104</v>
      </c>
      <c r="B134" s="232">
        <f ca="1">INDIRECT($N$1&amp; "!" &amp;$O$1&amp;N134)/0.95</f>
        <v>2.1052631578947367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4.4742729306487696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473</v>
      </c>
    </row>
    <row r="135" spans="1:18" x14ac:dyDescent="0.25">
      <c r="A135" s="153" t="s">
        <v>106</v>
      </c>
      <c r="B135" s="154">
        <f ca="1">+B133-B134</f>
        <v>52.455691658814551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104.64763670276982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107.41687979539641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902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926</v>
      </c>
    </row>
    <row r="137" spans="1:18" x14ac:dyDescent="0.25">
      <c r="A137" s="228" t="s">
        <v>860</v>
      </c>
      <c r="B137" s="89">
        <f ca="1">INDIRECT($N$1&amp; "!" &amp;$O$1&amp;N137)/0.95</f>
        <v>1665.2631578947369</v>
      </c>
      <c r="C137" s="96">
        <f ca="1">INDIRECT($N$1&amp; "!" &amp;$P$1&amp;N137)</f>
        <v>2261</v>
      </c>
      <c r="D137" s="247">
        <f t="shared" ref="D137" ca="1" si="193">IF(B137=0,"",1+((B137-C137)/ABS(B137)))</f>
        <v>0.64225663716814163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4129.7539149888144</v>
      </c>
      <c r="I137" s="233">
        <f t="shared" ca="1" si="191"/>
        <v>5418</v>
      </c>
      <c r="J137" s="247">
        <f t="shared" ref="J137" ca="1" si="194">IF(H137=0,"",1+((H137-I137)/ABS(H137)))</f>
        <v>0.68805742145178761</v>
      </c>
      <c r="K137" s="229">
        <f ca="1">SUM(INDIRECT($Q$1&amp;"!"&amp;$P$3&amp;P137&amp;":"&amp;$P$1&amp;P137))</f>
        <v>182</v>
      </c>
      <c r="L137" s="230">
        <f t="shared" ca="1" si="165"/>
        <v>28.76923076923077</v>
      </c>
      <c r="M137" s="234">
        <f t="shared" ca="1" si="192"/>
        <v>0</v>
      </c>
      <c r="N137">
        <f ca="1">MATCH(O137,INDIRECT($N$1&amp;"!A1:A1600"),0)</f>
        <v>908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932</v>
      </c>
    </row>
    <row r="138" spans="1:18" x14ac:dyDescent="0.25">
      <c r="A138" s="153" t="s">
        <v>861</v>
      </c>
      <c r="B138" s="154">
        <f ca="1">+B136-B137</f>
        <v>-1611.5547179970388</v>
      </c>
      <c r="C138" s="155">
        <f ca="1">+C136-C137</f>
        <v>-2261</v>
      </c>
      <c r="D138" s="252">
        <f t="shared" ref="D138" ca="1" si="195">IF(B138=0,"",1-((B138-C138)/ABS(B138)))</f>
        <v>0.59700699284344461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-4022.3370351934182</v>
      </c>
      <c r="I138" s="155">
        <f t="shared" ca="1" si="196"/>
        <v>-5418</v>
      </c>
      <c r="J138" s="252">
        <f t="shared" ref="J138" ca="1" si="197">IF(H138=0,"",1-((H138-I138)/ABS(H138)))</f>
        <v>0.65302187444880033</v>
      </c>
      <c r="K138" s="155">
        <f ca="1">+K136-K137</f>
        <v>-182</v>
      </c>
      <c r="L138" s="156">
        <f t="shared" ca="1" si="165"/>
        <v>-28.76923076923077</v>
      </c>
      <c r="M138" s="158">
        <f ca="1">+M136-M137</f>
        <v>0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703</v>
      </c>
      <c r="D139" s="247">
        <f t="shared" ca="1" si="188"/>
        <v>0.34647857142857152</v>
      </c>
      <c r="E139" s="229">
        <f ca="1">+E118+E121+E124+E127+E130+E133</f>
        <v>362</v>
      </c>
      <c r="F139" s="230">
        <f t="shared" ca="1" si="163"/>
        <v>0.94198895027624308</v>
      </c>
      <c r="G139" s="231">
        <f ca="1">INDIRECT($N$1&amp; "!" &amp;$P$1&amp;R139)</f>
        <v>0</v>
      </c>
      <c r="H139" s="44">
        <f ca="1">+H118+H121+H124+H127+H130+H133+H136</f>
        <v>4057.9710144927531</v>
      </c>
      <c r="I139" s="45">
        <f ca="1">+I118+I121+I124+I127+I130+I133+I136</f>
        <v>1994</v>
      </c>
      <c r="J139" s="247">
        <f t="shared" ca="1" si="190"/>
        <v>0.49137857142857144</v>
      </c>
      <c r="K139" s="229">
        <f ca="1">K118+K121+K124+K127+K130+K133</f>
        <v>1013</v>
      </c>
      <c r="L139" s="230">
        <f t="shared" ca="1" si="165"/>
        <v>0.9684106614017769</v>
      </c>
      <c r="M139" s="234">
        <f t="shared" ca="1" si="166"/>
        <v>0</v>
      </c>
      <c r="Q139">
        <v>892</v>
      </c>
      <c r="R139">
        <f ca="1">MATCH(Q139,INDIRECT($N$1&amp;"!A1:A1190"),0)</f>
        <v>521</v>
      </c>
    </row>
    <row r="140" spans="1:18" ht="15.75" thickBot="1" x14ac:dyDescent="0.3">
      <c r="A140" s="29" t="s">
        <v>91</v>
      </c>
      <c r="B140" s="89">
        <f t="shared" ca="1" si="198"/>
        <v>3928.4210526315792</v>
      </c>
      <c r="C140" s="89">
        <f t="shared" ca="1" si="198"/>
        <v>4191</v>
      </c>
      <c r="D140" s="237">
        <f t="shared" ref="D140" ca="1" si="199">IF(B140=0,"",1+((B140-C140)/ABS(B140)))</f>
        <v>0.93315916398713838</v>
      </c>
      <c r="E140" s="79">
        <f ca="1">+E119+E122+E125+E128+E131+E134</f>
        <v>135</v>
      </c>
      <c r="F140" s="80">
        <f t="shared" ca="1" si="163"/>
        <v>30.044444444444444</v>
      </c>
      <c r="G140" s="81">
        <f ca="1">INDIRECT($N$1&amp; "!" &amp;$P$1&amp;R140)</f>
        <v>0</v>
      </c>
      <c r="H140" s="31">
        <f t="shared" ref="H140:I140" ca="1" si="200">+H119+H122+H125+H128+H131+H134+H137</f>
        <v>9612.9753914988833</v>
      </c>
      <c r="I140" s="32">
        <f t="shared" ca="1" si="200"/>
        <v>9434</v>
      </c>
      <c r="J140" s="237">
        <f t="shared" ref="J140" ca="1" si="201">IF(H140=0,"",1+((H140-I140)/ABS(H140)))</f>
        <v>1.0186181056551085</v>
      </c>
      <c r="K140" s="79">
        <f ca="1">K119+K122+K125+K128+K131+K134</f>
        <v>135</v>
      </c>
      <c r="L140" s="80">
        <f t="shared" ca="1" si="165"/>
        <v>68.881481481481487</v>
      </c>
      <c r="M140" s="82">
        <f t="shared" ca="1" si="166"/>
        <v>0</v>
      </c>
      <c r="Q140">
        <v>898</v>
      </c>
      <c r="R140">
        <f ca="1">MATCH(Q140,INDIRECT($N$1&amp;"!A1:A1190"),0)</f>
        <v>527</v>
      </c>
    </row>
    <row r="141" spans="1:18" ht="15.75" thickBot="1" x14ac:dyDescent="0.3">
      <c r="A141" s="159" t="s">
        <v>92</v>
      </c>
      <c r="B141" s="160">
        <f t="shared" ca="1" si="198"/>
        <v>-1899.4355453852027</v>
      </c>
      <c r="C141" s="161">
        <f t="shared" ca="1" si="198"/>
        <v>-3488</v>
      </c>
      <c r="D141" s="253">
        <f t="shared" ref="D141" ca="1" si="202">IF(B141=0,"",1-((B141-C141)/ABS(B141)))</f>
        <v>0.16366498538246588</v>
      </c>
      <c r="E141" s="161">
        <f ca="1">+E120+E123+E126+E129+E132+E135</f>
        <v>227</v>
      </c>
      <c r="F141" s="162">
        <f t="shared" ca="1" si="163"/>
        <v>-16.365638766519822</v>
      </c>
      <c r="G141" s="163">
        <f ca="1">+G139-G140</f>
        <v>0</v>
      </c>
      <c r="H141" s="160">
        <f t="shared" ref="H141:I141" ca="1" si="203">+H139-H140</f>
        <v>-5555.0043770061302</v>
      </c>
      <c r="I141" s="161">
        <f t="shared" ca="1" si="203"/>
        <v>-7440</v>
      </c>
      <c r="J141" s="253">
        <f t="shared" ref="J141" ca="1" si="204">IF(H141=0,"",1-((H141-I141)/ABS(H141)))</f>
        <v>0.66066712192047117</v>
      </c>
      <c r="K141" s="161">
        <f ca="1">+K139-K140</f>
        <v>878</v>
      </c>
      <c r="L141" s="162">
        <f t="shared" ca="1" si="165"/>
        <v>-9.47380410022779</v>
      </c>
      <c r="M141" s="164">
        <f ca="1">+M139-M140</f>
        <v>0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1514</v>
      </c>
      <c r="D146" s="244">
        <f ca="1">IF(B146=0,"",1-((B146-C146)/ABS(B146)))</f>
        <v>5.9997364864864871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504.68883205456092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3.2633969594594596</v>
      </c>
      <c r="K146" s="73">
        <f ca="1">SUM(INDIRECT($Q$1&amp;"!"&amp;$P$3&amp;P146&amp;":"&amp;$P$1&amp;P146))</f>
        <v>0</v>
      </c>
      <c r="L146" s="74">
        <f t="shared" ref="L146:L169" ca="1" si="207">IF(ISERROR(((I146-K146)/ABS(K146))-1),0,((I146-K146)/ABS(K146)))</f>
        <v>0</v>
      </c>
      <c r="M146" s="76">
        <f ca="1">SUM(INDIRECT($N$1&amp;"!"&amp;$P$3&amp;R146&amp;":"&amp;$P$1&amp;R146))</f>
        <v>1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411</v>
      </c>
    </row>
    <row r="147" spans="1:18" x14ac:dyDescent="0.25">
      <c r="A147" s="29" t="s">
        <v>120</v>
      </c>
      <c r="B147" s="77">
        <f ca="1">INDIRECT($N$1&amp; "!" &amp;$O$1&amp;N147)/0.95</f>
        <v>135.78947368421052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336.68903803131991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478</v>
      </c>
      <c r="L147" s="80">
        <f t="shared" ca="1" si="207"/>
        <v>-1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447</v>
      </c>
    </row>
    <row r="148" spans="1:18" x14ac:dyDescent="0.25">
      <c r="A148" s="181" t="s">
        <v>100</v>
      </c>
      <c r="B148" s="182">
        <f ca="1">+B146-B147</f>
        <v>116.55494234306994</v>
      </c>
      <c r="C148" s="183">
        <f ca="1">+C146-C147</f>
        <v>1514</v>
      </c>
      <c r="D148" s="254">
        <f ca="1">IF(B148=0,"",1-((B148-C148)/ABS(B148)))</f>
        <v>12.989582162407705</v>
      </c>
      <c r="E148" s="183">
        <f ca="1">+E146-E147</f>
        <v>0</v>
      </c>
      <c r="F148" s="184">
        <f t="shared" ca="1" si="205"/>
        <v>0</v>
      </c>
      <c r="G148" s="185">
        <f ca="1">+G146-G147</f>
        <v>0</v>
      </c>
      <c r="H148" s="182">
        <f t="shared" ref="H148:I148" ca="1" si="211">+H146-H147</f>
        <v>167.99979402324101</v>
      </c>
      <c r="I148" s="183">
        <f t="shared" ca="1" si="211"/>
        <v>1647</v>
      </c>
      <c r="J148" s="254">
        <f ca="1">IF(H148=0,"",1-((H148-I148)/ABS(H148)))</f>
        <v>9.8035834482758641</v>
      </c>
      <c r="K148" s="183">
        <f ca="1">+K146-K147</f>
        <v>-478</v>
      </c>
      <c r="L148" s="184">
        <f t="shared" ca="1" si="207"/>
        <v>4.4456066945606691</v>
      </c>
      <c r="M148" s="186">
        <f ca="1">+M146-M147</f>
        <v>1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64</v>
      </c>
      <c r="D149" s="246">
        <f ca="1">IF(B149=0,"",1-((B149-C149)/ABS(B149)))</f>
        <v>0.59580952380952379</v>
      </c>
      <c r="E149" s="91">
        <f ca="1">INDIRECT($Q$1&amp; "!" &amp;$P$1&amp;P149)</f>
        <v>106</v>
      </c>
      <c r="F149" s="92">
        <f t="shared" ca="1" si="205"/>
        <v>-0.39622641509433965</v>
      </c>
      <c r="G149" s="93">
        <f ca="1">INDIRECT($N$1&amp; "!" &amp;$P$1&amp;R149)</f>
        <v>0</v>
      </c>
      <c r="H149" s="89">
        <f ca="1">SUM(INDIRECT($N$1&amp;"!"&amp;$O$3&amp;N149&amp;":"&amp;$O$1&amp;N149))/1.173</f>
        <v>214.83375959079282</v>
      </c>
      <c r="I149" s="90">
        <f t="shared" ref="I149:I150" ca="1" si="212">SUM(INDIRECT($N$1&amp;"!"&amp;$P$3&amp;N149&amp;":"&amp;$P$1&amp;N149))</f>
        <v>64</v>
      </c>
      <c r="J149" s="246">
        <f t="shared" ref="J149" ca="1" si="213">IF(H149=0,"",1-((H149-I149)/ABS(H149)))</f>
        <v>0.29790476190476189</v>
      </c>
      <c r="K149" s="91">
        <f ca="1">SUM(INDIRECT($Q$1&amp;"!"&amp;$P$3&amp;P149&amp;":"&amp;$P$1&amp;P149))</f>
        <v>106</v>
      </c>
      <c r="L149" s="92">
        <f t="shared" ca="1" si="207"/>
        <v>-0.39622641509433965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417</v>
      </c>
    </row>
    <row r="150" spans="1:18" x14ac:dyDescent="0.25">
      <c r="A150" s="180" t="s">
        <v>123</v>
      </c>
      <c r="B150" s="77">
        <f ca="1">INDIRECT($N$1&amp; "!" &amp;$O$1&amp;N150)/0.95</f>
        <v>10.526315789473685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160</v>
      </c>
      <c r="F150" s="80">
        <f t="shared" ca="1" si="205"/>
        <v>-1</v>
      </c>
      <c r="G150" s="81">
        <f ca="1">INDIRECT($N$1&amp; "!" &amp;$P$1&amp;R150)</f>
        <v>0</v>
      </c>
      <c r="H150" s="77">
        <f ca="1">SUM(INDIRECT($N$1&amp;"!"&amp;$O$3&amp;N150&amp;":"&amp;$O$1&amp;N150))/0.894</f>
        <v>22.371364653243848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200</v>
      </c>
      <c r="L150" s="80">
        <f t="shared" ca="1" si="207"/>
        <v>-1</v>
      </c>
      <c r="M150" s="82">
        <f t="shared" ca="1" si="208"/>
        <v>0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453</v>
      </c>
    </row>
    <row r="151" spans="1:18" x14ac:dyDescent="0.25">
      <c r="A151" s="181" t="s">
        <v>124</v>
      </c>
      <c r="B151" s="182">
        <f ca="1">+B149-B150</f>
        <v>96.890564005922727</v>
      </c>
      <c r="C151" s="183">
        <f ca="1">+C149-C150</f>
        <v>64</v>
      </c>
      <c r="D151" s="254">
        <f ca="1">IF(B151=0,"",1-((B151-C151)/ABS(B151)))</f>
        <v>0.66053903862183949</v>
      </c>
      <c r="E151" s="183">
        <f ca="1">+E149-E150</f>
        <v>-54</v>
      </c>
      <c r="F151" s="184">
        <f t="shared" ca="1" si="205"/>
        <v>2.1851851851851851</v>
      </c>
      <c r="G151" s="185">
        <f ca="1">+G149-G150</f>
        <v>0</v>
      </c>
      <c r="H151" s="182">
        <f t="shared" ref="H151:I151" ca="1" si="214">+H149-H150</f>
        <v>192.46239493754896</v>
      </c>
      <c r="I151" s="183">
        <f t="shared" ca="1" si="214"/>
        <v>64</v>
      </c>
      <c r="J151" s="254">
        <f ca="1">IF(H151=0,"",1-((H151-I151)/ABS(H151)))</f>
        <v>0.33253249301385346</v>
      </c>
      <c r="K151" s="183">
        <f ca="1">+K149-K150</f>
        <v>-94</v>
      </c>
      <c r="L151" s="184">
        <f t="shared" ca="1" si="207"/>
        <v>1.6808510638297873</v>
      </c>
      <c r="M151" s="186">
        <f ca="1">+M149-M150</f>
        <v>1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138.10741687979538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423</v>
      </c>
    </row>
    <row r="153" spans="1:18" x14ac:dyDescent="0.25">
      <c r="A153" s="180" t="s">
        <v>102</v>
      </c>
      <c r="B153" s="77">
        <f ca="1">INDIRECT($N$1&amp; "!" &amp;$O$1&amp;N153)/0.95</f>
        <v>27.368421052631579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58.165548098434002</v>
      </c>
      <c r="I153" s="78">
        <f t="shared" ca="1" si="215"/>
        <v>141</v>
      </c>
      <c r="J153" s="237">
        <f ca="1">IF(H153=0,"",1+((H153-I153)/ABS(H153)))</f>
        <v>-0.42411538461538467</v>
      </c>
      <c r="K153" s="79">
        <f ca="1">SUM(INDIRECT($Q$1&amp;"!"&amp;$P$3&amp;P153&amp;":"&amp;$P$1&amp;P153))</f>
        <v>0</v>
      </c>
      <c r="L153" s="80">
        <f t="shared" ca="1" si="207"/>
        <v>0</v>
      </c>
      <c r="M153" s="82">
        <f t="shared" ca="1" si="208"/>
        <v>1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459</v>
      </c>
    </row>
    <row r="154" spans="1:18" x14ac:dyDescent="0.25">
      <c r="A154" s="181" t="s">
        <v>103</v>
      </c>
      <c r="B154" s="182">
        <f ca="1">+B152-B153</f>
        <v>41.685287387266115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79.941868781361379</v>
      </c>
      <c r="I154" s="183">
        <f t="shared" ca="1" si="216"/>
        <v>-141</v>
      </c>
      <c r="J154" s="254">
        <f ca="1">IF(H154=0,"",1-((H154-I154)/ABS(H154)))</f>
        <v>-1.7637816346979678</v>
      </c>
      <c r="K154" s="183">
        <f ca="1">+K152-K153</f>
        <v>0</v>
      </c>
      <c r="L154" s="184">
        <f t="shared" ca="1" si="207"/>
        <v>0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43</v>
      </c>
      <c r="F155" s="92">
        <f t="shared" ca="1" si="205"/>
        <v>-1</v>
      </c>
      <c r="G155" s="93">
        <f ca="1">INDIRECT($N$1&amp; "!" &amp;$P$1&amp;R155)</f>
        <v>0</v>
      </c>
      <c r="H155" s="89">
        <f ca="1">SUM(INDIRECT($N$1&amp;"!"&amp;$O$3&amp;N155&amp;":"&amp;$O$1&amp;N155))/1.173</f>
        <v>300.08525149190109</v>
      </c>
      <c r="I155" s="90">
        <f t="shared" ref="I155:I156" ca="1" si="217">SUM(INDIRECT($N$1&amp;"!"&amp;$P$3&amp;N155&amp;":"&amp;$P$1&amp;N155))</f>
        <v>0</v>
      </c>
      <c r="J155" s="246">
        <f ca="1">IF(H155=0,"",1-((H155-I155)/ABS(H155)))</f>
        <v>0</v>
      </c>
      <c r="K155" s="91">
        <f ca="1">SUM(INDIRECT($Q$1&amp;"!"&amp;$P$3&amp;P155&amp;":"&amp;$P$1&amp;P155))</f>
        <v>43</v>
      </c>
      <c r="L155" s="92">
        <f t="shared" ca="1" si="207"/>
        <v>-1</v>
      </c>
      <c r="M155" s="94">
        <f t="shared" ca="1" si="208"/>
        <v>0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429</v>
      </c>
    </row>
    <row r="156" spans="1:18" x14ac:dyDescent="0.25">
      <c r="A156" s="180" t="s">
        <v>112</v>
      </c>
      <c r="B156" s="77">
        <f ca="1">INDIRECT($N$1&amp; "!" &amp;$O$1&amp;N156)/0.95</f>
        <v>51.578947368421055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195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109.61968680089485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345</v>
      </c>
      <c r="L156" s="80">
        <f t="shared" ca="1" si="207"/>
        <v>-1</v>
      </c>
      <c r="M156" s="82">
        <f t="shared" ca="1" si="208"/>
        <v>0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465</v>
      </c>
    </row>
    <row r="157" spans="1:18" x14ac:dyDescent="0.25">
      <c r="A157" s="181" t="s">
        <v>110</v>
      </c>
      <c r="B157" s="182">
        <f ca="1">+B155-B156</f>
        <v>98.46367837752949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-152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190.46556469100625</v>
      </c>
      <c r="I157" s="183">
        <f t="shared" ca="1" si="218"/>
        <v>0</v>
      </c>
      <c r="J157" s="254">
        <f ca="1">IF(H157=0,"",1-((H157-I157)/ABS(H157)))</f>
        <v>0</v>
      </c>
      <c r="K157" s="183">
        <f ca="1">+K155-K156</f>
        <v>-302</v>
      </c>
      <c r="L157" s="184">
        <f t="shared" ca="1" si="207"/>
        <v>1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127</v>
      </c>
      <c r="D158" s="246">
        <f t="shared" ref="D158" ca="1" si="219">IF(B158=0,"",1-((B158-C158)/ABS(B158)))</f>
        <v>0.21100708215297448</v>
      </c>
      <c r="E158" s="91">
        <f ca="1">INDIRECT($Q$1&amp; "!" &amp;$P$1&amp;P158)</f>
        <v>130</v>
      </c>
      <c r="F158" s="92">
        <f t="shared" ca="1" si="205"/>
        <v>-2.3076923076923078E-2</v>
      </c>
      <c r="G158" s="93">
        <f ca="1">INDIRECT($N$1&amp; "!" &amp;$P$1&amp;R158)</f>
        <v>0</v>
      </c>
      <c r="H158" s="89">
        <f ca="1">SUM(INDIRECT($N$1&amp;"!"&amp;$O$3&amp;N158&amp;":"&amp;$O$1&amp;N158))/1.173</f>
        <v>1203.7510656436486</v>
      </c>
      <c r="I158" s="90">
        <f t="shared" ref="I158:I159" ca="1" si="220">SUM(INDIRECT($N$1&amp;"!"&amp;$P$3&amp;N158&amp;":"&amp;$P$1&amp;N158))</f>
        <v>369</v>
      </c>
      <c r="J158" s="246">
        <f ca="1">IF(H158=0,"",1-((H158-I158)/ABS(H158)))</f>
        <v>0.30654178470254956</v>
      </c>
      <c r="K158" s="91">
        <f ca="1">SUM(INDIRECT($Q$1&amp;"!"&amp;$P$3&amp;P158&amp;":"&amp;$P$1&amp;P158))</f>
        <v>1742</v>
      </c>
      <c r="L158" s="92">
        <f t="shared" ca="1" si="207"/>
        <v>-0.78817451205510902</v>
      </c>
      <c r="M158" s="94">
        <f t="shared" ca="1" si="208"/>
        <v>0</v>
      </c>
      <c r="N158">
        <f t="shared" ca="1" si="209"/>
        <v>362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441</v>
      </c>
    </row>
    <row r="159" spans="1:18" x14ac:dyDescent="0.25">
      <c r="A159" s="180" t="s">
        <v>108</v>
      </c>
      <c r="B159" s="77">
        <f ca="1">INDIRECT($N$1&amp; "!" &amp;$O$1&amp;N159)/0.95</f>
        <v>120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590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255.03355704697987</v>
      </c>
      <c r="I159" s="78">
        <f t="shared" ca="1" si="220"/>
        <v>0</v>
      </c>
      <c r="J159" s="237">
        <f t="shared" ref="J159" ca="1" si="222">IF(H159=0,"",1+((H159-I159)/ABS(H159)))</f>
        <v>2</v>
      </c>
      <c r="K159" s="79">
        <f ca="1">SUM(INDIRECT($Q$1&amp;"!"&amp;$P$3&amp;P159&amp;":"&amp;$P$1&amp;P159))</f>
        <v>676</v>
      </c>
      <c r="L159" s="80">
        <f t="shared" ca="1" si="207"/>
        <v>-1</v>
      </c>
      <c r="M159" s="82">
        <f t="shared" ca="1" si="208"/>
        <v>0</v>
      </c>
      <c r="N159">
        <f t="shared" ca="1" si="209"/>
        <v>368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477</v>
      </c>
    </row>
    <row r="160" spans="1:18" x14ac:dyDescent="0.25">
      <c r="A160" s="181" t="s">
        <v>107</v>
      </c>
      <c r="B160" s="182">
        <f ca="1">+B158-B159</f>
        <v>481.87553282182432</v>
      </c>
      <c r="C160" s="183">
        <f ca="1">+C158-C159</f>
        <v>127</v>
      </c>
      <c r="D160" s="254">
        <f t="shared" ref="D160:D161" ca="1" si="223">IF(B160=0,"",1-((B160-C160)/ABS(B160)))</f>
        <v>0.26355353478168564</v>
      </c>
      <c r="E160" s="183">
        <f ca="1">+E158-E159</f>
        <v>-460</v>
      </c>
      <c r="F160" s="184">
        <f t="shared" ca="1" si="205"/>
        <v>1.2760869565217392</v>
      </c>
      <c r="G160" s="185">
        <f ca="1">+G158-G159</f>
        <v>0</v>
      </c>
      <c r="H160" s="182">
        <f t="shared" ref="H160:I160" ca="1" si="224">+H158-H159</f>
        <v>948.71750859666872</v>
      </c>
      <c r="I160" s="183">
        <f t="shared" ca="1" si="224"/>
        <v>369</v>
      </c>
      <c r="J160" s="254">
        <f t="shared" ref="J160:J161" ca="1" si="225">IF(H160=0,"",1-((H160-I160)/ABS(H160)))</f>
        <v>0.38894612638257331</v>
      </c>
      <c r="K160" s="183">
        <f ca="1">+K158-K159</f>
        <v>1066</v>
      </c>
      <c r="L160" s="184">
        <f t="shared" ca="1" si="207"/>
        <v>-0.65384615384615385</v>
      </c>
      <c r="M160" s="186">
        <f ca="1">+M158-M159</f>
        <v>0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66.496163682864449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435</v>
      </c>
    </row>
    <row r="162" spans="1:18" x14ac:dyDescent="0.25">
      <c r="A162" s="235" t="s">
        <v>104</v>
      </c>
      <c r="B162" s="232">
        <f ca="1">INDIRECT($N$1&amp; "!" &amp;$O$1&amp;N162)/0.95</f>
        <v>1.0526315789473684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2.2371364653243848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471</v>
      </c>
    </row>
    <row r="163" spans="1:18" x14ac:dyDescent="0.25">
      <c r="A163" s="181" t="s">
        <v>106</v>
      </c>
      <c r="B163" s="182">
        <f ca="1">+B161-B162</f>
        <v>32.195450262484854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64.259027217540066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66.496163682864449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900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924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906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930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66.496163682864449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1705</v>
      </c>
      <c r="D167" s="247">
        <f t="shared" ca="1" si="229"/>
        <v>1.36703007518797</v>
      </c>
      <c r="E167" s="229">
        <f ca="1">+E146+E149+E152+E155+E158+E161</f>
        <v>279</v>
      </c>
      <c r="F167" s="230">
        <f t="shared" ca="1" si="205"/>
        <v>5.1111111111111107</v>
      </c>
      <c r="G167" s="231">
        <f ca="1">INDIRECT($N$1&amp; "!" &amp;$P$1&amp;R167)</f>
        <v>0</v>
      </c>
      <c r="H167" s="44">
        <f ca="1">+H146+H149+H152+H155+H158+H161+H164</f>
        <v>2494.4586530264278</v>
      </c>
      <c r="I167" s="45">
        <f ca="1">+I146+I149+I152+I155+I158+I161+I164</f>
        <v>2080</v>
      </c>
      <c r="J167" s="247">
        <f t="shared" ca="1" si="231"/>
        <v>0.83384825700615184</v>
      </c>
      <c r="K167" s="229">
        <f ca="1">K146+K149+K152+K155+K158+K161</f>
        <v>1891</v>
      </c>
      <c r="L167" s="230">
        <f t="shared" ca="1" si="207"/>
        <v>9.9947117927022738E-2</v>
      </c>
      <c r="M167" s="234">
        <f t="shared" ca="1" si="208"/>
        <v>0</v>
      </c>
      <c r="Q167">
        <v>890</v>
      </c>
      <c r="R167">
        <f ca="1">MATCH(Q167,INDIRECT($N$1&amp;"!A1:A1190"),0)</f>
        <v>519</v>
      </c>
    </row>
    <row r="168" spans="1:18" ht="15.75" thickBot="1" x14ac:dyDescent="0.3">
      <c r="A168" s="180" t="s">
        <v>91</v>
      </c>
      <c r="B168" s="89">
        <f t="shared" ca="1" si="239"/>
        <v>346.31578947368422</v>
      </c>
      <c r="C168" s="89">
        <f t="shared" ca="1" si="239"/>
        <v>0</v>
      </c>
      <c r="D168" s="237">
        <f t="shared" ref="D168" ca="1" si="240">IF(B168=0,"",1+((B168-C168)/ABS(B168)))</f>
        <v>2</v>
      </c>
      <c r="E168" s="79">
        <f ca="1">+E147+E150+E153+E156+E159+E162</f>
        <v>945</v>
      </c>
      <c r="F168" s="80">
        <f t="shared" ca="1" si="205"/>
        <v>-1</v>
      </c>
      <c r="G168" s="81">
        <f ca="1">INDIRECT($N$1&amp; "!" &amp;$P$1&amp;R168)</f>
        <v>0</v>
      </c>
      <c r="H168" s="31">
        <f t="shared" ref="H168:I168" ca="1" si="241">+H147+H150+H153+H156+H159+H162+H165</f>
        <v>784.11633109619686</v>
      </c>
      <c r="I168" s="32">
        <f t="shared" ca="1" si="241"/>
        <v>141</v>
      </c>
      <c r="J168" s="237">
        <f t="shared" ref="J168" ca="1" si="242">IF(H168=0,"",1+((H168-I168)/ABS(H168)))</f>
        <v>1.8201797432239659</v>
      </c>
      <c r="K168" s="79">
        <f ca="1">K147+K150+K153+K156+K159+K162</f>
        <v>1699</v>
      </c>
      <c r="L168" s="80">
        <f t="shared" ca="1" si="207"/>
        <v>-0.91701000588581516</v>
      </c>
      <c r="M168" s="82">
        <f t="shared" ca="1" si="208"/>
        <v>0</v>
      </c>
      <c r="Q168">
        <v>896</v>
      </c>
      <c r="R168">
        <f ca="1">MATCH(Q168,INDIRECT($N$1&amp;"!A1:A1190"),0)</f>
        <v>525</v>
      </c>
    </row>
    <row r="169" spans="1:18" ht="15.75" thickBot="1" x14ac:dyDescent="0.3">
      <c r="A169" s="188" t="s">
        <v>92</v>
      </c>
      <c r="B169" s="189">
        <f t="shared" ca="1" si="239"/>
        <v>900.91353703952973</v>
      </c>
      <c r="C169" s="190">
        <f t="shared" ca="1" si="239"/>
        <v>1705</v>
      </c>
      <c r="D169" s="255">
        <f t="shared" ref="D169" ca="1" si="243">IF(B169=0,"",1-((B169-C169)/ABS(B169)))</f>
        <v>1.8925234552504999</v>
      </c>
      <c r="E169" s="190">
        <f ca="1">+E148+E151+E154+E157+E160+E163</f>
        <v>-666</v>
      </c>
      <c r="F169" s="191">
        <f t="shared" ca="1" si="205"/>
        <v>3.56006006006006</v>
      </c>
      <c r="G169" s="192">
        <f ca="1">+G167-G168</f>
        <v>0</v>
      </c>
      <c r="H169" s="189">
        <f t="shared" ref="H169:I169" ca="1" si="244">+H167-H168</f>
        <v>1710.3423219302308</v>
      </c>
      <c r="I169" s="190">
        <f t="shared" ca="1" si="244"/>
        <v>1939</v>
      </c>
      <c r="J169" s="255">
        <f t="shared" ref="J169" ca="1" si="245">IF(H169=0,"",1-((H169-I169)/ABS(H169)))</f>
        <v>1.1336911769871392</v>
      </c>
      <c r="K169" s="190">
        <f ca="1">+K167-K168</f>
        <v>192</v>
      </c>
      <c r="L169" s="191">
        <f t="shared" ca="1" si="207"/>
        <v>9.0989583333333339</v>
      </c>
      <c r="M169" s="193">
        <f ca="1">+M167-M168</f>
        <v>0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500</v>
      </c>
      <c r="F174" s="74">
        <f t="shared" ref="F174:F197" ca="1" si="246">IF(ISERROR(((C174-E174)/ABS(E174))-1),0,((C174-E174)/ABS(E174)))</f>
        <v>-1</v>
      </c>
      <c r="G174" s="75">
        <f ca="1">INDIRECT($N$1&amp; "!" &amp;$P$1&amp;R174)</f>
        <v>0</v>
      </c>
      <c r="H174" s="71">
        <f ca="1">SUM(INDIRECT($N$1&amp;"!"&amp;$O$3&amp;N174&amp;":"&amp;$O$1&amp;N174))/1.173</f>
        <v>378.5166240409207</v>
      </c>
      <c r="I174" s="72">
        <f t="shared" ref="I174:I175" ca="1" si="247">SUM(INDIRECT($N$1&amp;"!"&amp;$P$3&amp;N174&amp;":"&amp;$P$1&amp;N174))</f>
        <v>0</v>
      </c>
      <c r="J174" s="244">
        <f ca="1">IF(H174=0,"",1-((H174-I174)/ABS(H174)))</f>
        <v>0</v>
      </c>
      <c r="K174" s="73">
        <f ca="1">SUM(INDIRECT($Q$1&amp;"!"&amp;$P$3&amp;P174&amp;":"&amp;$P$1&amp;P174))</f>
        <v>670</v>
      </c>
      <c r="L174" s="74">
        <f t="shared" ref="L174:L197" ca="1" si="248">IF(ISERROR(((I174-K174)/ABS(K174))-1),0,((I174-K174)/ABS(K174)))</f>
        <v>-1</v>
      </c>
      <c r="M174" s="76">
        <f ca="1">SUM(INDIRECT($N$1&amp;"!"&amp;$P$3&amp;R174&amp;":"&amp;$P$1&amp;R174))</f>
        <v>0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409</v>
      </c>
    </row>
    <row r="175" spans="1:18" x14ac:dyDescent="0.25">
      <c r="A175" s="29" t="s">
        <v>120</v>
      </c>
      <c r="B175" s="77">
        <f ca="1">INDIRECT($N$1&amp; "!" &amp;$O$1&amp;N175)/0.95</f>
        <v>135.78947368421052</v>
      </c>
      <c r="C175" s="78">
        <f ca="1">INDIRECT($N$1&amp; "!" &amp;$P$1&amp;N175)</f>
        <v>152</v>
      </c>
      <c r="D175" s="237">
        <f ca="1">IF(B175=0,"",1+((B175-C175)/ABS(B175)))</f>
        <v>0.88062015503875968</v>
      </c>
      <c r="E175" s="79">
        <f ca="1">INDIRECT($Q$1&amp; "!" &amp;$P$1&amp;P175)</f>
        <v>187</v>
      </c>
      <c r="F175" s="80">
        <f t="shared" ca="1" si="246"/>
        <v>-0.18716577540106952</v>
      </c>
      <c r="G175" s="81">
        <f ca="1">INDIRECT($N$1&amp; "!" &amp;$P$1&amp;R175)</f>
        <v>0</v>
      </c>
      <c r="H175" s="77">
        <f ca="1">SUM(INDIRECT($N$1&amp;"!"&amp;$O$3&amp;N175&amp;":"&amp;$O$1&amp;N175))/0.894</f>
        <v>336.68903803131991</v>
      </c>
      <c r="I175" s="78">
        <f t="shared" ca="1" si="247"/>
        <v>580</v>
      </c>
      <c r="J175" s="237">
        <f ca="1">IF(H175=0,"",1+((H175-I175)/ABS(H175)))</f>
        <v>0.27734219269102989</v>
      </c>
      <c r="K175" s="79">
        <f ca="1">SUM(INDIRECT($Q$1&amp;"!"&amp;$P$3&amp;P175&amp;":"&amp;$P$1&amp;P175))</f>
        <v>388</v>
      </c>
      <c r="L175" s="80">
        <f t="shared" ca="1" si="248"/>
        <v>0.49484536082474229</v>
      </c>
      <c r="M175" s="82">
        <f t="shared" ref="M175:M196" ca="1" si="249">SUM(INDIRECT($N$1&amp;"!"&amp;$P$3&amp;R175&amp;":"&amp;$P$1&amp;R175))</f>
        <v>2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445</v>
      </c>
    </row>
    <row r="176" spans="1:18" x14ac:dyDescent="0.25">
      <c r="A176" s="83" t="s">
        <v>100</v>
      </c>
      <c r="B176" s="84">
        <f ca="1">+B174-B175</f>
        <v>53.468838336249831</v>
      </c>
      <c r="C176" s="85">
        <f ca="1">+C174-C175</f>
        <v>-152</v>
      </c>
      <c r="D176" s="245">
        <f ca="1">IF(B176=0,"",1-((B176-C176)/ABS(B176)))</f>
        <v>-2.8427773022506422</v>
      </c>
      <c r="E176" s="85">
        <f ca="1">+E174-E175</f>
        <v>313</v>
      </c>
      <c r="F176" s="86">
        <f t="shared" ca="1" si="246"/>
        <v>-1.4856230031948883</v>
      </c>
      <c r="G176" s="87">
        <f ca="1">+G174-G175</f>
        <v>0</v>
      </c>
      <c r="H176" s="84">
        <f ca="1">+H174-H175</f>
        <v>41.827586009600793</v>
      </c>
      <c r="I176" s="85">
        <f t="shared" ref="I176" ca="1" si="252">+I174-I175</f>
        <v>-580</v>
      </c>
      <c r="J176" s="245">
        <f ca="1">IF(H176=0,"",1-((H176-I176)/ABS(H176)))</f>
        <v>-13.866446891457496</v>
      </c>
      <c r="K176" s="85">
        <f ca="1">+K174-K175</f>
        <v>282</v>
      </c>
      <c r="L176" s="86">
        <f t="shared" ca="1" si="248"/>
        <v>-3.0567375886524824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161.97783461210571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415</v>
      </c>
    </row>
    <row r="178" spans="1:18" x14ac:dyDescent="0.25">
      <c r="A178" s="29" t="s">
        <v>123</v>
      </c>
      <c r="B178" s="77">
        <f ca="1">INDIRECT($N$1&amp; "!" &amp;$O$1&amp;N178)/0.95</f>
        <v>9.4736842105263168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20.134228187919462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451</v>
      </c>
    </row>
    <row r="179" spans="1:18" x14ac:dyDescent="0.25">
      <c r="A179" s="83" t="s">
        <v>124</v>
      </c>
      <c r="B179" s="84">
        <f ca="1">+B177-B178</f>
        <v>71.51523309552654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141.84360642418625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104.00682011935208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421</v>
      </c>
    </row>
    <row r="181" spans="1:18" x14ac:dyDescent="0.25">
      <c r="A181" s="29" t="s">
        <v>102</v>
      </c>
      <c r="B181" s="77">
        <f ca="1">INDIRECT($N$1&amp; "!" &amp;$O$1&amp;N181)/0.95</f>
        <v>23.157894736842106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49.217002237136462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457</v>
      </c>
    </row>
    <row r="182" spans="1:18" x14ac:dyDescent="0.25">
      <c r="A182" s="83" t="s">
        <v>103</v>
      </c>
      <c r="B182" s="84">
        <f ca="1">+B180-B181</f>
        <v>28.845515322833936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54.789817882215623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225.06393861892582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427</v>
      </c>
    </row>
    <row r="184" spans="1:18" x14ac:dyDescent="0.25">
      <c r="A184" s="29" t="s">
        <v>112</v>
      </c>
      <c r="B184" s="77">
        <f ca="1">INDIRECT($N$1&amp; "!" &amp;$O$1&amp;N184)/0.95</f>
        <v>44.210526315789473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93.959731543624159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463</v>
      </c>
    </row>
    <row r="185" spans="1:18" x14ac:dyDescent="0.25">
      <c r="A185" s="83" t="s">
        <v>110</v>
      </c>
      <c r="B185" s="84">
        <f ca="1">+B183-B184</f>
        <v>68.321442993673429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131.10420707530164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120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901.96078431372541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0.46565217391304348</v>
      </c>
      <c r="K186" s="91">
        <f ca="1">SUM(INDIRECT($Q$1&amp;"!"&amp;$P$3&amp;P186&amp;":"&amp;$P$1&amp;P186))</f>
        <v>500</v>
      </c>
      <c r="L186" s="92">
        <f t="shared" ca="1" si="248"/>
        <v>-0.16</v>
      </c>
      <c r="M186" s="94">
        <f t="shared" ca="1" si="249"/>
        <v>0</v>
      </c>
      <c r="N186">
        <f t="shared" ca="1" si="250"/>
        <v>360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439</v>
      </c>
    </row>
    <row r="187" spans="1:18" x14ac:dyDescent="0.25">
      <c r="A187" s="29" t="s">
        <v>108</v>
      </c>
      <c r="B187" s="77">
        <f ca="1">INDIRECT($N$1&amp; "!" &amp;$O$1&amp;N187)/0.95</f>
        <v>102.10526315789474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217.00223713646531</v>
      </c>
      <c r="I187" s="78">
        <f t="shared" ca="1" si="262"/>
        <v>0</v>
      </c>
      <c r="J187" s="237">
        <f t="shared" ref="J187" ca="1" si="264">IF(H187=0,"",1+((H187-I187)/ABS(H187)))</f>
        <v>2</v>
      </c>
      <c r="K187" s="79">
        <f ca="1">SUM(INDIRECT($Q$1&amp;"!"&amp;$P$3&amp;P187&amp;":"&amp;$P$1&amp;P187))</f>
        <v>124</v>
      </c>
      <c r="L187" s="80">
        <f t="shared" ca="1" si="248"/>
        <v>-1</v>
      </c>
      <c r="M187" s="82">
        <f t="shared" ca="1" si="249"/>
        <v>0</v>
      </c>
      <c r="N187">
        <f t="shared" ca="1" si="250"/>
        <v>366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475</v>
      </c>
    </row>
    <row r="188" spans="1:18" x14ac:dyDescent="0.25">
      <c r="A188" s="83" t="s">
        <v>107</v>
      </c>
      <c r="B188" s="84">
        <f ca="1">+B186-B187</f>
        <v>348.87512899896797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120</v>
      </c>
      <c r="F188" s="86">
        <f t="shared" ca="1" si="246"/>
        <v>-1</v>
      </c>
      <c r="G188" s="87">
        <f ca="1">+G186-G187</f>
        <v>0</v>
      </c>
      <c r="H188" s="84">
        <f ca="1">+H186-H187</f>
        <v>684.95854717726013</v>
      </c>
      <c r="I188" s="85">
        <f t="shared" ref="I188" ca="1" si="266">+I186-I187</f>
        <v>420</v>
      </c>
      <c r="J188" s="245">
        <f t="shared" ref="J188:J189" ca="1" si="267">IF(H188=0,"",1-((H188-I188)/ABS(H188)))</f>
        <v>0.61317579250720466</v>
      </c>
      <c r="K188" s="85">
        <f ca="1">+K186-K187</f>
        <v>376</v>
      </c>
      <c r="L188" s="86">
        <f t="shared" ca="1" si="248"/>
        <v>0.11702127659574468</v>
      </c>
      <c r="M188" s="88">
        <f ca="1">+M186-M187</f>
        <v>0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51.150895140664957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433</v>
      </c>
    </row>
    <row r="190" spans="1:18" x14ac:dyDescent="0.25">
      <c r="A190" s="228" t="s">
        <v>104</v>
      </c>
      <c r="B190" s="232">
        <f ca="1">INDIRECT($N$1&amp; "!" &amp;$O$1&amp;N190)/0.95</f>
        <v>1.0526315789473684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2.2371364653243848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469</v>
      </c>
    </row>
    <row r="191" spans="1:18" x14ac:dyDescent="0.25">
      <c r="A191" s="83" t="s">
        <v>106</v>
      </c>
      <c r="B191" s="84">
        <f ca="1">+B189-B190</f>
        <v>24.522815991385109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48.913758675340574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49.445865302642794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898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922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904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928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49.445865302642794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620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1872.1227621483374</v>
      </c>
      <c r="I195" s="45">
        <f ca="1">+I174+I177+I180+I183+I186+I189+I192</f>
        <v>420</v>
      </c>
      <c r="J195" s="247">
        <f t="shared" ca="1" si="273"/>
        <v>0.22434426229508198</v>
      </c>
      <c r="K195" s="229">
        <f ca="1">K174+K177+K180+K183+K186+K189</f>
        <v>1170</v>
      </c>
      <c r="L195" s="230">
        <f t="shared" ca="1" si="248"/>
        <v>-0.64102564102564108</v>
      </c>
      <c r="M195" s="234">
        <f t="shared" ca="1" si="249"/>
        <v>0</v>
      </c>
      <c r="Q195">
        <v>888</v>
      </c>
      <c r="R195">
        <f ca="1">MATCH(Q195,INDIRECT($N$1&amp;"!A1:A1190"),0)</f>
        <v>517</v>
      </c>
    </row>
    <row r="196" spans="1:18" ht="15.75" thickBot="1" x14ac:dyDescent="0.3">
      <c r="A196" s="29" t="s">
        <v>91</v>
      </c>
      <c r="B196" s="89">
        <f t="shared" ca="1" si="281"/>
        <v>315.78947368421052</v>
      </c>
      <c r="C196" s="89">
        <f t="shared" ca="1" si="281"/>
        <v>152</v>
      </c>
      <c r="D196" s="237">
        <f t="shared" ref="D196" ca="1" si="282">IF(B196=0,"",1+((B196-C196)/ABS(B196)))</f>
        <v>1.5186666666666666</v>
      </c>
      <c r="E196" s="79">
        <f ca="1">+E175+E178+E181+E184+E187+E190</f>
        <v>187</v>
      </c>
      <c r="F196" s="80">
        <f t="shared" ca="1" si="246"/>
        <v>-0.18716577540106952</v>
      </c>
      <c r="G196" s="81">
        <f ca="1">INDIRECT($N$1&amp; "!" &amp;$P$1&amp;R196)</f>
        <v>0</v>
      </c>
      <c r="H196" s="31">
        <f t="shared" ref="H196:I196" ca="1" si="283">+H175+H178+H181+H184+H187+H190+H193</f>
        <v>719.23937360178968</v>
      </c>
      <c r="I196" s="32">
        <f t="shared" ca="1" si="283"/>
        <v>580</v>
      </c>
      <c r="J196" s="237">
        <f t="shared" ref="J196" ca="1" si="284">IF(H196=0,"",1+((H196-I196)/ABS(H196)))</f>
        <v>1.1935925349922238</v>
      </c>
      <c r="K196" s="79">
        <f ca="1">K175+K178+K181+K184+K187+K190</f>
        <v>512</v>
      </c>
      <c r="L196" s="80">
        <f t="shared" ca="1" si="248"/>
        <v>0.1328125</v>
      </c>
      <c r="M196" s="82">
        <f t="shared" ca="1" si="249"/>
        <v>0</v>
      </c>
      <c r="Q196">
        <v>894</v>
      </c>
      <c r="R196">
        <f ca="1">MATCH(Q196,INDIRECT($N$1&amp;"!A1:A1190"),0)</f>
        <v>523</v>
      </c>
    </row>
    <row r="197" spans="1:18" ht="15.75" thickBot="1" x14ac:dyDescent="0.3">
      <c r="A197" s="209" t="s">
        <v>92</v>
      </c>
      <c r="B197" s="210">
        <f t="shared" ca="1" si="281"/>
        <v>620.27190738995807</v>
      </c>
      <c r="C197" s="211">
        <f t="shared" ca="1" si="281"/>
        <v>-152</v>
      </c>
      <c r="D197" s="256">
        <f t="shared" ref="D197" ca="1" si="285">IF(B197=0,"",1-((B197-C197)/ABS(B197)))</f>
        <v>-0.24505381944444449</v>
      </c>
      <c r="E197" s="211">
        <f ca="1">+E176+E179+E182+E185+E188+E191</f>
        <v>433</v>
      </c>
      <c r="F197" s="212">
        <f t="shared" ca="1" si="246"/>
        <v>-1.3510392609699768</v>
      </c>
      <c r="G197" s="213">
        <f ca="1">+G195-G196</f>
        <v>0</v>
      </c>
      <c r="H197" s="210">
        <f t="shared" ref="H197:I197" ca="1" si="286">+H195-H196</f>
        <v>1152.8833885465478</v>
      </c>
      <c r="I197" s="211">
        <f t="shared" ca="1" si="286"/>
        <v>-160</v>
      </c>
      <c r="J197" s="256">
        <f ca="1">IF(H197=0,"",1-((H197-I197)/ABS(H197)))</f>
        <v>-0.13878246628370072</v>
      </c>
      <c r="K197" s="211">
        <f ca="1">+K195-K196</f>
        <v>658</v>
      </c>
      <c r="L197" s="212">
        <f t="shared" ca="1" si="248"/>
        <v>-1.243161094224924</v>
      </c>
      <c r="M197" s="214">
        <f ca="1">+M195-M196</f>
        <v>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c b a 1 e c 5 - c b 3 7 - 4 b b 2 - a 6 a 7 - 9 7 5 b a 5 a 3 a b 3 1 "   x m l n s = " h t t p : / / s c h e m a s . m i c r o s o f t . c o m / D a t a M a s h u p " > A A A A A H 0 G A A B Q S w M E F A A C A A g A 2 4 J 6 W l D 3 b A G k A A A A 9 g A A A B I A H A B D b 2 5 m a W c v U G F j a 2 F n Z S 5 4 b W w g o h g A K K A U A A A A A A A A A A A A A A A A A A A A A A A A A A A A h Y 8 x D o I w G I W v Q r r T l o q J I T 9 l Y J V o Y m J c m 1 K h E Y q h x X I 3 B 4 / k F c Q o 6 u b 4 v v c N 7 9 2 v N 8 j G t g k u q r e 6 M y m K M E W B M r I r t a l S N L h j u E I Z h 6 2 Q J 1 G p Y J K N T U Z b p q h 2 7 p w Q 4 r 3 H f o G 7 v i K M 0 o g c i v V O 1 q o V 6 C P r / 3 K o j X X C S I U 4 7 F 9 j O M N R T H F M l 5 g C m S E U 2 n w F N u 1 9 t j 8 Q 8 q F x Q 6 + 4 s m G + A T J H I O 8 P / A F Q S w M E F A A C A A g A 2 4 J 6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N u C e l o 5 K b K o g A M A A E M 2 A A A T A B w A R m 9 y b X V s Y X M v U 2 V j d G l v b j E u b S C i G A A o o B Q A A A A A A A A A A A A A A A A A A A A A A A A A A A D t m u F L 2 0 A Y x r 8 L / g 9 H / d K C C 8 l d 4 y V I P z j b b Q 5 t s Z W N M Y a 9 9 s 4 u k i Y j S Y X u r 9 8 Z n f O a 8 9 k Y Y 0 o 5 v y j v P b y N v 6 d 9 k k c s 1 b x K 8 o x M 7 r 4 H h z s 7 5 V d R K E m O 8 6 x c p Z U I S I + k q t r d I f p r V C Q L l e n J 2 X p y f u r 1 R S V m o l T t V s C p F x x 4 k U f 9 b m u f t J a i K p K 5 K v X P n 8 9 X q l j 3 W p P B 6 e D 4 g i T e d C 4 X + W W S y W Q u Z F 5 M 9 / U o y 5 e z Q j 0 e 7 r X T q 8 7 x 0 e S i v f R U p s j R h E x O 3 g 4 H / Q 4 R J V m q S l z q s S G 7 U j O b T I 8 N 2 V I U N p k e G z I x s 8 r 0 e G P b 2 r 5 t b c i u V 5 l N p s c b s t Q u S 8 1 r W + T W a 1 v k h q x U 3 2 w y P T Z k + b y y y f T Y k G X 5 j U 2 m x 4 Z M O 2 i T 6 f E j m b R 4 W i i R b n g q L Z 7 W M t N T a f G 0 l p m e S o u n t c z 0 V F o 8 v d + 2 N m R N T 2 u Z 6 a m 0 e H o v S 8 1 r a 3 h 6 d 2 2 G p 9 L i a S 0 z P Z U W T 2 u Z 6 a m 0 e F r L T E / l p q c P O j 2 v Z W / G o z M y f f j 0 q n J K k v r g Z D g c j M n 7 0 c m Q T G / f B l O y J K O h J Q R 6 y 8 a o s U C K 2 w X y i Q W y M S L 1 h o / v B u M B 0 Z + Z L L 8 U 8 6 p H / a B L j o Z 9 I h u j W t + 2 7 K Y H n I z G 9 b H 1 N I K n M T r l P j w N 4 C k F p y F D m 0 O G N o c M b 2 b w t A t P Q / g b o c 2 U o 8 2 U 4 8 0 H 8 B T 6 y 6 G / H P o b Q X 8 j 6 G + E X K A R Z B V B V h F k F U F W E W Q V Q V Y R Z B V D V j F k F U N W M W Q V Q 1 Y x Z B V D V j G k E S M a z E c 0 m I 9 o M B / R Y D 6 i w X x E g / m I B v M R D e a j d w 7 z E S v m Q 1 Y B Z B V A V g F k F U B W A W Q V I F Y h Q 6 x C h l i F D L E K G W I V d u F 9 o Y t Y c Y p P E U l O E U l O E U l O E U l O E U l O E U l O E U l O E U k O 7 7 C 8 v s O S p 4 9 p 5 1 D X o 7 G q V k U 2 S b J F q n 7 2 q V 5 V r N S X z u 5 O k j 3 u X b / K 2 f y + n O k H l 9 D 1 M 9 f P X D 9 z / W x 7 + h n 1 G / 3 s b u T 6 m e t n r p + 5 f u b 6 m e t n r p + 5 f v Z i + 9 l e 6 4 P K K v 0 U N l y p G 1 G + 6 q s y y c p K p G K e 5 J k q S V s / 0 g S d 1 l 1 3 c 9 X N V T d X 3 V x 1 2 4 b q F j S r 2 2 3 M 9 v U r v f 5 E z C 2 / i V e d r n 8 f r v Q P w z W O v T D y A s 6 9 + D Z c E 3 H 9 X e h P w K V L W Z e y L m V d y r 7 M l K X N l K X P k b L M p a x L W Z e y L m W 3 M m V Z M 2 X Z c 6 R s 1 6 W s S 1 m X s i 5 l t z J l m / + M W / + p + b + n b O h S 1 q W s S 1 m X s l u Z s m E z Z c N / k 7 I / A F B L A Q I t A B Q A A g A I A N u C e l p Q 9 2 w B p A A A A P Y A A A A S A A A A A A A A A A A A A A A A A A A A A A B D b 2 5 m a W c v U G F j a 2 F n Z S 5 4 b W x Q S w E C L Q A U A A I A C A D b g n p a U 3 I 4 L J s A A A D h A A A A E w A A A A A A A A A A A A A A A A D w A A A A W 0 N v b n R l b n R f V H l w Z X N d L n h t b F B L A Q I t A B Q A A g A I A N u C e l o 5 K b K o g A M A A E M 2 A A A T A A A A A A A A A A A A A A A A A N g B A A B G b 3 J t d W x h c y 9 T Z W N 0 a W 9 u M S 5 t U E s F B g A A A A A D A A M A w g A A A K U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u 3 A A A A A A A A G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Z p b G x T d G F 0 d X M i I F Z h b H V l P S J z V 2 F p d G l u Z 0 Z v c k V 4 Y 2 V s U m V m c m V z a C I g L z 4 8 R W 5 0 c n k g V H l w Z T 0 i Q n V m Z m V y T m V 4 d F J l Z n J l c 2 g i I F Z h b H V l P S J s M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u Y W J s Z W Q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E x h c 3 R V c G R h d G V k I i B W Y W x 1 Z T 0 i Z D I w M j U t M D M t M j Z U M j E 6 M j I 6 M j U u O D I 2 M j U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C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M W Z j N T c 2 Y T M t N 2 Z l M C 0 0 M G Y 5 L T h l M 2 Q t Y z d l M T Y 5 N T Y 4 Z D c 3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k Z p b G x U Y X J n Z X Q i I F Z h b H V l P S J z Q 2 9 u c 3 V s d G E x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R m l s b F N 0 Y X R 1 c y I g V m F s d W U 9 I n N X Y W l 0 a W 5 n R m 9 y R X h j Z W x S Z W Z y Z X N o I i A v P j x F b n R y e S B U e X B l P S J C d W Z m Z X J O Z X h 0 U m V m c m V z a C I g V m F s d W U 9 I m w x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M y 0 y N l Q y M T o y M j o y N S 4 1 O T A 0 M T A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N l N z c w M G I 0 L T l i M z Y t N G E z Z C 0 5 Z T g 1 L T V k Z D Z l M G F i O G Q w N C I g L z 4 8 R W 5 0 c n k g V H l w Z T 0 i Q W R k Z W R U b 0 R h d G F N b 2 R l b C I g V m F s d W U 9 I m w w I i A v P j x F b n R y e S B U e X B l P S J S Z X N 1 b H R U e X B l I i B W Y W x 1 Z T 0 i c 0 V 4 Y 2 V w d G l v b i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G a W x s V G F y Z 2 V 0 I i B W Y W x 1 Z T 0 i c 2 N v b n N 1 b H R h M j A x N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R m l s b F N 0 Y X R 1 c y I g V m F s d W U 9 I n N X Y W l 0 a W 5 n R m 9 y R X h j Z W x S Z W Z y Z X N o I i A v P j x F b n R y e S B U e X B l P S J C d W Z m Z X J O Z X h 0 U m V m c m V z a C I g V m F s d W U 9 I m w x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M y 0 y N l Q y M T o y M j o y N S 4 4 N j c 0 N T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w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k Y W Q y Y j E y Z C 0 0 Z j V l L T Q 1 O T U t O G Y 5 Y i 0 y Z D E z Y T R k O W Q 2 O G U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k 5 h d m l n Y X R p b 2 5 T d G V w T m F t Z S I g V m F s d W U 9 I n N O Y X Z l Z 2 F j a c O z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Z p b G x T d G F 0 d X M i I F Z h b H V l P S J z Q 2 9 t c G x l d G U i I C 8 + P E V u d H J 5 I F R 5 c G U 9 I k 5 h d m l n Y X R p b 2 5 T d G V w T m F t Z S I g V m F s d W U 9 I n N O Y X Z l Z 2 F j a c O z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u Y W J s Z W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x h c 3 R V c G R h d G V k I i B W Y W x 1 Z T 0 i Z D I w M j U t M D M t M j Z U M j E 6 M j I 6 M j Y u M j A 0 M z I 4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T A 4 M y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Z G N h Y T A 5 Y T k t Y 2 E z M y 0 0 M D I 3 L T g 3 N j I t M G R h Y 2 U x N j d l N G M 5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T w v S X R l b V B h d G g + P C 9 J d G V t T G 9 j Y X R p b 2 4 + P F N 0 Y W J s Z U V u d H J p Z X M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x h c 3 R V c G R h d G V k I i B W Y W x 1 Z T 0 i Z D I w M j U t M D M t M j Z U M j E 6 M j I 6 M j Y u M j I w N D A x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w Z D Y w M m J k M y 0 0 N z k 2 L T R m M T A t O G I y N C 1 k Y z I 4 Z T k 4 N T d k M T c i I C 8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V G F i b G U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R m l s b F N 0 Y X R 1 c y I g V m F s d W U 9 I n N D b 2 1 w b G V 0 Z S I g L z 4 8 R W 5 0 c n k g V H l w Z T 0 i T m F 2 a W d h d G l v b l N 0 Z X B O Y W 1 l I i B W Y W x 1 Z T 0 i c 0 5 h d m V n Y W N p w 7 N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M y 0 y N l Q y M T o y M j o 0 M y 4 2 N j g w N j I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x M j g w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h N z Y 0 Y z J l M y 0 1 Y T Q y L T Q 2 Y z U t Y T I 1 M S 1 m Y z k y M m M z O T Q 2 Y j I i I C 8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V G F i b G U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y M T E x M i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M y 0 y N l Q y M T o y M j o 1 N S 4 x M z A 0 O D Y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x N D U w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0 N T g 5 O W J h Y i 1 j Z j l l L T Q x N m E t O T k x Y S 0 3 Y W I x Z T h j Z j N j Z T E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A V z 2 D R P k Q R L B A F K r R L u 1 C A A A A A A I A A A A A A A N m A A D A A A A A E A A A A K r r d X O L D M g 0 V 2 Z N 3 I s h Q p 0 A A A A A B I A A A K A A A A A Q A A A A H b I 3 y 3 2 p F p R z K k b s 9 J R Z K V A A A A C I z 2 r E r h a F R D M h u + z 4 C V o s K u l P 7 6 W F K D 8 K R T 2 / o k / d 4 B D d v E W 2 I n b I U 6 4 e T S + U 1 8 J k X Q Q C u w n a d e O w Z u + e c t Z D S J X L + W S 8 D w i X c A q u N o 9 1 8 R Q A A A C w S V W m P J K C O L H A 6 f k u b H 7 c L s t n L g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2025-03-26T21:27:06Z</dcterms:modified>
</cp:coreProperties>
</file>