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OCT 2024/"/>
    </mc:Choice>
  </mc:AlternateContent>
  <xr:revisionPtr revIDLastSave="287" documentId="13_ncr:1_{7376FED3-D316-424F-93F3-D4AA02BC802E}" xr6:coauthVersionLast="47" xr6:coauthVersionMax="47" xr10:uidLastSave="{D4F311BA-2E83-455D-B876-E2E903000E4D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96" i="1"/>
  <c r="R105" i="1"/>
  <c r="R90" i="1"/>
  <c r="R55" i="1"/>
  <c r="R74" i="1"/>
  <c r="R190" i="1"/>
  <c r="P165" i="1"/>
  <c r="P137" i="1"/>
  <c r="N193" i="1"/>
  <c r="N136" i="1"/>
  <c r="R111" i="1"/>
  <c r="R131" i="1"/>
  <c r="P136" i="1"/>
  <c r="R43" i="1"/>
  <c r="R175" i="1"/>
  <c r="P80" i="1"/>
  <c r="R139" i="1"/>
  <c r="R178" i="1"/>
  <c r="N81" i="1"/>
  <c r="R94" i="1"/>
  <c r="R34" i="1"/>
  <c r="R66" i="1"/>
  <c r="R122" i="1"/>
  <c r="R102" i="1"/>
  <c r="R121" i="1"/>
  <c r="R40" i="1"/>
  <c r="R83" i="1"/>
  <c r="R46" i="1"/>
  <c r="N165" i="1"/>
  <c r="R38" i="1"/>
  <c r="R195" i="1"/>
  <c r="P192" i="1"/>
  <c r="R80" i="1"/>
  <c r="R186" i="1"/>
  <c r="R159" i="1"/>
  <c r="R71" i="1"/>
  <c r="R147" i="1"/>
  <c r="R168" i="1"/>
  <c r="R189" i="1"/>
  <c r="P164" i="1"/>
  <c r="R35" i="1"/>
  <c r="R52" i="1"/>
  <c r="R49" i="1"/>
  <c r="R41" i="1"/>
  <c r="P193" i="1"/>
  <c r="P53" i="1"/>
  <c r="R37" i="1"/>
  <c r="R112" i="1"/>
  <c r="R53" i="1"/>
  <c r="R146" i="1"/>
  <c r="R161" i="1"/>
  <c r="P81" i="1"/>
  <c r="R152" i="1"/>
  <c r="R124" i="1"/>
  <c r="R167" i="1"/>
  <c r="R77" i="1"/>
  <c r="R56" i="1"/>
  <c r="R133" i="1"/>
  <c r="R93" i="1"/>
  <c r="R150" i="1"/>
  <c r="R106" i="1"/>
  <c r="R149" i="1"/>
  <c r="R65" i="1"/>
  <c r="R127" i="1"/>
  <c r="R164" i="1"/>
  <c r="R193" i="1"/>
  <c r="R174" i="1"/>
  <c r="R84" i="1"/>
  <c r="R183" i="1"/>
  <c r="R50" i="1"/>
  <c r="R158" i="1"/>
  <c r="N34" i="1"/>
  <c r="R153" i="1"/>
  <c r="R125" i="1"/>
  <c r="R140" i="1"/>
  <c r="R100" i="1"/>
  <c r="R180" i="1"/>
  <c r="N164" i="1"/>
  <c r="R137" i="1"/>
  <c r="R97" i="1"/>
  <c r="R69" i="1"/>
  <c r="R119" i="1"/>
  <c r="P109" i="1"/>
  <c r="N80" i="1"/>
  <c r="N52" i="1"/>
  <c r="R162" i="1"/>
  <c r="R81" i="1"/>
  <c r="R130" i="1"/>
  <c r="N137" i="1"/>
  <c r="R109" i="1"/>
  <c r="R181" i="1"/>
  <c r="R156" i="1"/>
  <c r="R96" i="1"/>
  <c r="R134" i="1"/>
  <c r="R184" i="1"/>
  <c r="R108" i="1"/>
  <c r="R192" i="1"/>
  <c r="R128" i="1"/>
  <c r="N53" i="1"/>
  <c r="R72" i="1"/>
  <c r="R75" i="1"/>
  <c r="R44" i="1"/>
  <c r="R118" i="1"/>
  <c r="R136" i="1"/>
  <c r="N192" i="1"/>
  <c r="R47" i="1"/>
  <c r="R155" i="1"/>
  <c r="R78" i="1"/>
  <c r="R62" i="1"/>
  <c r="R63" i="1"/>
  <c r="R68" i="1"/>
  <c r="R165" i="1"/>
  <c r="N109" i="1"/>
  <c r="P52" i="1"/>
  <c r="N108" i="1"/>
  <c r="R187" i="1"/>
  <c r="P108" i="1"/>
  <c r="R91" i="1"/>
  <c r="R99" i="1"/>
  <c r="R177" i="1"/>
  <c r="R103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B53" i="1"/>
  <c r="B80" i="1"/>
  <c r="H109" i="1"/>
  <c r="B34" i="1"/>
  <c r="B136" i="1"/>
  <c r="H192" i="1"/>
  <c r="B109" i="1"/>
  <c r="H137" i="1"/>
  <c r="B165" i="1"/>
  <c r="B137" i="1"/>
  <c r="H108" i="1"/>
  <c r="B108" i="1"/>
  <c r="B164" i="1"/>
  <c r="H52" i="1"/>
  <c r="H164" i="1"/>
  <c r="H80" i="1"/>
  <c r="H165" i="1"/>
  <c r="B193" i="1"/>
  <c r="B52" i="1"/>
  <c r="H193" i="1"/>
  <c r="H53" i="1"/>
  <c r="H81" i="1"/>
  <c r="H34" i="1"/>
  <c r="B81" i="1"/>
  <c r="B192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G109" i="1"/>
  <c r="I81" i="1"/>
  <c r="N75" i="1"/>
  <c r="I109" i="1"/>
  <c r="N43" i="1"/>
  <c r="N91" i="1"/>
  <c r="P66" i="1"/>
  <c r="K81" i="1"/>
  <c r="P149" i="1"/>
  <c r="N156" i="1"/>
  <c r="P34" i="1"/>
  <c r="P103" i="1"/>
  <c r="K80" i="1"/>
  <c r="G195" i="1"/>
  <c r="P124" i="1"/>
  <c r="N40" i="1"/>
  <c r="M90" i="1"/>
  <c r="P62" i="1"/>
  <c r="N99" i="1"/>
  <c r="G111" i="1"/>
  <c r="N69" i="1"/>
  <c r="P187" i="1"/>
  <c r="M111" i="1"/>
  <c r="P133" i="1"/>
  <c r="M136" i="1"/>
  <c r="P131" i="1"/>
  <c r="K164" i="1"/>
  <c r="N47" i="1"/>
  <c r="P181" i="1"/>
  <c r="P128" i="1"/>
  <c r="N77" i="1"/>
  <c r="C108" i="1"/>
  <c r="N124" i="1"/>
  <c r="N94" i="1"/>
  <c r="M84" i="1"/>
  <c r="P147" i="1"/>
  <c r="N150" i="1"/>
  <c r="P174" i="1"/>
  <c r="N122" i="1"/>
  <c r="E80" i="1"/>
  <c r="M112" i="1"/>
  <c r="N90" i="1"/>
  <c r="K192" i="1"/>
  <c r="P69" i="1"/>
  <c r="P43" i="1"/>
  <c r="K136" i="1"/>
  <c r="P175" i="1"/>
  <c r="N186" i="1"/>
  <c r="I164" i="1"/>
  <c r="P146" i="1"/>
  <c r="N133" i="1"/>
  <c r="E165" i="1"/>
  <c r="N130" i="1"/>
  <c r="E193" i="1"/>
  <c r="E192" i="1"/>
  <c r="P41" i="1"/>
  <c r="P47" i="1"/>
  <c r="M153" i="1"/>
  <c r="N181" i="1"/>
  <c r="I137" i="1"/>
  <c r="E136" i="1"/>
  <c r="N161" i="1"/>
  <c r="M108" i="1"/>
  <c r="N189" i="1"/>
  <c r="G165" i="1"/>
  <c r="M168" i="1"/>
  <c r="N102" i="1"/>
  <c r="N62" i="1"/>
  <c r="M192" i="1"/>
  <c r="P78" i="1"/>
  <c r="N177" i="1"/>
  <c r="K53" i="1"/>
  <c r="P125" i="1"/>
  <c r="G55" i="1"/>
  <c r="P102" i="1"/>
  <c r="M55" i="1"/>
  <c r="N72" i="1"/>
  <c r="P77" i="1"/>
  <c r="C34" i="1"/>
  <c r="P122" i="1"/>
  <c r="G136" i="1"/>
  <c r="N175" i="1"/>
  <c r="N68" i="1"/>
  <c r="P134" i="1"/>
  <c r="N50" i="1"/>
  <c r="N131" i="1"/>
  <c r="P105" i="1"/>
  <c r="P162" i="1"/>
  <c r="I165" i="1"/>
  <c r="P155" i="1"/>
  <c r="G192" i="1"/>
  <c r="M196" i="1"/>
  <c r="P150" i="1"/>
  <c r="P94" i="1"/>
  <c r="M137" i="1"/>
  <c r="P90" i="1"/>
  <c r="M34" i="1"/>
  <c r="P189" i="1"/>
  <c r="K52" i="1"/>
  <c r="M139" i="1"/>
  <c r="G34" i="1"/>
  <c r="N159" i="1"/>
  <c r="N155" i="1"/>
  <c r="N153" i="1"/>
  <c r="M53" i="1"/>
  <c r="N119" i="1"/>
  <c r="I53" i="1"/>
  <c r="G84" i="1"/>
  <c r="P38" i="1"/>
  <c r="G140" i="1"/>
  <c r="M165" i="1"/>
  <c r="P37" i="1"/>
  <c r="P74" i="1"/>
  <c r="E137" i="1"/>
  <c r="P186" i="1"/>
  <c r="C80" i="1"/>
  <c r="N121" i="1"/>
  <c r="N187" i="1"/>
  <c r="P184" i="1"/>
  <c r="C137" i="1"/>
  <c r="P99" i="1"/>
  <c r="P161" i="1"/>
  <c r="N66" i="1"/>
  <c r="P190" i="1"/>
  <c r="G108" i="1"/>
  <c r="N106" i="1"/>
  <c r="M140" i="1"/>
  <c r="P106" i="1"/>
  <c r="E52" i="1"/>
  <c r="N128" i="1"/>
  <c r="I192" i="1"/>
  <c r="G196" i="1"/>
  <c r="C192" i="1"/>
  <c r="G193" i="1"/>
  <c r="P91" i="1"/>
  <c r="N158" i="1"/>
  <c r="G137" i="1"/>
  <c r="C52" i="1"/>
  <c r="N35" i="1"/>
  <c r="P46" i="1"/>
  <c r="M193" i="1"/>
  <c r="N118" i="1"/>
  <c r="P152" i="1"/>
  <c r="P65" i="1"/>
  <c r="N147" i="1"/>
  <c r="P96" i="1"/>
  <c r="P159" i="1"/>
  <c r="P183" i="1"/>
  <c r="E164" i="1"/>
  <c r="P50" i="1"/>
  <c r="G52" i="1"/>
  <c r="M56" i="1"/>
  <c r="P93" i="1"/>
  <c r="K108" i="1"/>
  <c r="N134" i="1"/>
  <c r="P153" i="1"/>
  <c r="K165" i="1"/>
  <c r="N125" i="1"/>
  <c r="G56" i="1"/>
  <c r="N46" i="1"/>
  <c r="I136" i="1"/>
  <c r="K137" i="1"/>
  <c r="P44" i="1"/>
  <c r="P178" i="1"/>
  <c r="G139" i="1"/>
  <c r="C193" i="1"/>
  <c r="N97" i="1"/>
  <c r="N93" i="1"/>
  <c r="N103" i="1"/>
  <c r="M83" i="1"/>
  <c r="P35" i="1"/>
  <c r="N162" i="1"/>
  <c r="N190" i="1"/>
  <c r="N174" i="1"/>
  <c r="K193" i="1"/>
  <c r="N37" i="1"/>
  <c r="P158" i="1"/>
  <c r="M52" i="1"/>
  <c r="N178" i="1"/>
  <c r="N49" i="1"/>
  <c r="P118" i="1"/>
  <c r="E109" i="1"/>
  <c r="C164" i="1"/>
  <c r="G164" i="1"/>
  <c r="N65" i="1"/>
  <c r="N74" i="1"/>
  <c r="E81" i="1"/>
  <c r="C165" i="1"/>
  <c r="P40" i="1"/>
  <c r="N71" i="1"/>
  <c r="N38" i="1"/>
  <c r="G83" i="1"/>
  <c r="I108" i="1"/>
  <c r="N63" i="1"/>
  <c r="G53" i="1"/>
  <c r="P97" i="1"/>
  <c r="P75" i="1"/>
  <c r="G90" i="1"/>
  <c r="G80" i="1"/>
  <c r="M195" i="1"/>
  <c r="P72" i="1"/>
  <c r="N78" i="1"/>
  <c r="G81" i="1"/>
  <c r="P71" i="1"/>
  <c r="N183" i="1"/>
  <c r="G112" i="1"/>
  <c r="N44" i="1"/>
  <c r="N96" i="1"/>
  <c r="C136" i="1"/>
  <c r="P119" i="1"/>
  <c r="P68" i="1"/>
  <c r="C81" i="1"/>
  <c r="M80" i="1"/>
  <c r="I193" i="1"/>
  <c r="E108" i="1"/>
  <c r="N146" i="1"/>
  <c r="P130" i="1"/>
  <c r="C109" i="1"/>
  <c r="G168" i="1"/>
  <c r="M167" i="1"/>
  <c r="N100" i="1"/>
  <c r="M164" i="1"/>
  <c r="C53" i="1"/>
  <c r="N180" i="1"/>
  <c r="P127" i="1"/>
  <c r="E53" i="1"/>
  <c r="I80" i="1"/>
  <c r="N105" i="1"/>
  <c r="N184" i="1"/>
  <c r="G153" i="1"/>
  <c r="P156" i="1"/>
  <c r="I34" i="1"/>
  <c r="N152" i="1"/>
  <c r="P180" i="1"/>
  <c r="I52" i="1"/>
  <c r="N149" i="1"/>
  <c r="P121" i="1"/>
  <c r="M109" i="1"/>
  <c r="P49" i="1"/>
  <c r="P100" i="1"/>
  <c r="P177" i="1"/>
  <c r="N127" i="1"/>
  <c r="G167" i="1"/>
  <c r="K109" i="1"/>
  <c r="M81" i="1"/>
  <c r="N41" i="1"/>
  <c r="P63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18" i="1"/>
  <c r="H178" i="1"/>
  <c r="H152" i="1"/>
  <c r="H40" i="1"/>
  <c r="H134" i="1"/>
  <c r="H65" i="1"/>
  <c r="H94" i="1"/>
  <c r="H156" i="1"/>
  <c r="H49" i="1"/>
  <c r="H46" i="1"/>
  <c r="H146" i="1"/>
  <c r="H97" i="1"/>
  <c r="H63" i="1"/>
  <c r="H133" i="1"/>
  <c r="H175" i="1"/>
  <c r="H122" i="1"/>
  <c r="H119" i="1"/>
  <c r="H174" i="1"/>
  <c r="H162" i="1"/>
  <c r="H41" i="1"/>
  <c r="H50" i="1"/>
  <c r="H75" i="1"/>
  <c r="H38" i="1"/>
  <c r="H68" i="1"/>
  <c r="H77" i="1"/>
  <c r="H177" i="1"/>
  <c r="H96" i="1"/>
  <c r="H180" i="1"/>
  <c r="H187" i="1"/>
  <c r="H158" i="1"/>
  <c r="H47" i="1"/>
  <c r="H100" i="1"/>
  <c r="H153" i="1"/>
  <c r="H72" i="1"/>
  <c r="H37" i="1"/>
  <c r="H66" i="1"/>
  <c r="H125" i="1"/>
  <c r="H189" i="1"/>
  <c r="H184" i="1"/>
  <c r="H99" i="1"/>
  <c r="H150" i="1"/>
  <c r="H131" i="1"/>
  <c r="H90" i="1"/>
  <c r="H155" i="1"/>
  <c r="H103" i="1"/>
  <c r="H78" i="1"/>
  <c r="H106" i="1"/>
  <c r="H159" i="1"/>
  <c r="H124" i="1"/>
  <c r="H121" i="1"/>
  <c r="H74" i="1"/>
  <c r="H183" i="1"/>
  <c r="H35" i="1"/>
  <c r="H181" i="1"/>
  <c r="H62" i="1"/>
  <c r="H147" i="1"/>
  <c r="H105" i="1"/>
  <c r="H161" i="1"/>
  <c r="H71" i="1"/>
  <c r="H93" i="1"/>
  <c r="H130" i="1"/>
  <c r="H149" i="1"/>
  <c r="H69" i="1"/>
  <c r="H43" i="1"/>
  <c r="H44" i="1"/>
  <c r="H127" i="1"/>
  <c r="H91" i="1"/>
  <c r="H102" i="1"/>
  <c r="H190" i="1"/>
  <c r="H128" i="1"/>
  <c r="H186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M189" i="1"/>
  <c r="I124" i="1"/>
  <c r="B91" i="1"/>
  <c r="G152" i="1"/>
  <c r="C93" i="1"/>
  <c r="E93" i="1"/>
  <c r="B131" i="1"/>
  <c r="E97" i="1"/>
  <c r="G184" i="1"/>
  <c r="B65" i="1"/>
  <c r="E184" i="1"/>
  <c r="E133" i="1"/>
  <c r="M122" i="1"/>
  <c r="G131" i="1"/>
  <c r="C178" i="1"/>
  <c r="E68" i="1"/>
  <c r="G180" i="1"/>
  <c r="C174" i="1"/>
  <c r="C43" i="1"/>
  <c r="E69" i="1"/>
  <c r="M183" i="1"/>
  <c r="K187" i="1"/>
  <c r="M63" i="1"/>
  <c r="G62" i="1"/>
  <c r="G175" i="1"/>
  <c r="C181" i="1"/>
  <c r="M100" i="1"/>
  <c r="E130" i="1"/>
  <c r="I186" i="1"/>
  <c r="G125" i="1"/>
  <c r="G147" i="1"/>
  <c r="M93" i="1"/>
  <c r="C161" i="1"/>
  <c r="E102" i="1"/>
  <c r="C177" i="1"/>
  <c r="K150" i="1"/>
  <c r="I41" i="1"/>
  <c r="G75" i="1"/>
  <c r="G97" i="1"/>
  <c r="B68" i="1"/>
  <c r="C118" i="1"/>
  <c r="M66" i="1"/>
  <c r="I162" i="1"/>
  <c r="K124" i="1"/>
  <c r="E50" i="1"/>
  <c r="K71" i="1"/>
  <c r="K186" i="1"/>
  <c r="C38" i="1"/>
  <c r="M128" i="1"/>
  <c r="C124" i="1"/>
  <c r="M118" i="1"/>
  <c r="I118" i="1"/>
  <c r="K100" i="1"/>
  <c r="G65" i="1"/>
  <c r="B125" i="1"/>
  <c r="K93" i="1"/>
  <c r="C146" i="1"/>
  <c r="I121" i="1"/>
  <c r="G99" i="1"/>
  <c r="B189" i="1"/>
  <c r="B190" i="1"/>
  <c r="C71" i="1"/>
  <c r="I96" i="1"/>
  <c r="G78" i="1"/>
  <c r="M74" i="1"/>
  <c r="B102" i="1"/>
  <c r="E38" i="1"/>
  <c r="I125" i="1"/>
  <c r="K102" i="1"/>
  <c r="K74" i="1"/>
  <c r="B49" i="1"/>
  <c r="G43" i="1"/>
  <c r="M49" i="1"/>
  <c r="M40" i="1"/>
  <c r="C62" i="1"/>
  <c r="M38" i="1"/>
  <c r="E44" i="1"/>
  <c r="E43" i="1"/>
  <c r="M69" i="1"/>
  <c r="B44" i="1"/>
  <c r="M186" i="1"/>
  <c r="C190" i="1"/>
  <c r="C37" i="1"/>
  <c r="C78" i="1"/>
  <c r="I68" i="1"/>
  <c r="G155" i="1"/>
  <c r="I91" i="1"/>
  <c r="I175" i="1"/>
  <c r="B156" i="1"/>
  <c r="M161" i="1"/>
  <c r="E118" i="1"/>
  <c r="G146" i="1"/>
  <c r="B63" i="1"/>
  <c r="I146" i="1"/>
  <c r="E75" i="1"/>
  <c r="B43" i="1"/>
  <c r="B124" i="1"/>
  <c r="M156" i="1"/>
  <c r="I183" i="1"/>
  <c r="C150" i="1"/>
  <c r="M125" i="1"/>
  <c r="M37" i="1"/>
  <c r="B174" i="1"/>
  <c r="G69" i="1"/>
  <c r="K161" i="1"/>
  <c r="M124" i="1"/>
  <c r="C72" i="1"/>
  <c r="B50" i="1"/>
  <c r="I69" i="1"/>
  <c r="B75" i="1"/>
  <c r="M103" i="1"/>
  <c r="E125" i="1"/>
  <c r="C40" i="1"/>
  <c r="B177" i="1"/>
  <c r="I74" i="1"/>
  <c r="K122" i="1"/>
  <c r="G44" i="1"/>
  <c r="G183" i="1"/>
  <c r="G150" i="1"/>
  <c r="C50" i="1"/>
  <c r="M174" i="1"/>
  <c r="G133" i="1"/>
  <c r="K155" i="1"/>
  <c r="G72" i="1"/>
  <c r="K189" i="1"/>
  <c r="I181" i="1"/>
  <c r="B134" i="1"/>
  <c r="E91" i="1"/>
  <c r="C131" i="1"/>
  <c r="K149" i="1"/>
  <c r="B100" i="1"/>
  <c r="B180" i="1"/>
  <c r="E189" i="1"/>
  <c r="I149" i="1"/>
  <c r="K66" i="1"/>
  <c r="E162" i="1"/>
  <c r="G103" i="1"/>
  <c r="E178" i="1"/>
  <c r="B153" i="1"/>
  <c r="B133" i="1"/>
  <c r="C149" i="1"/>
  <c r="G41" i="1"/>
  <c r="B162" i="1"/>
  <c r="G122" i="1"/>
  <c r="I131" i="1"/>
  <c r="I50" i="1"/>
  <c r="C158" i="1"/>
  <c r="K105" i="1"/>
  <c r="C47" i="1"/>
  <c r="G102" i="1"/>
  <c r="C127" i="1"/>
  <c r="I77" i="1"/>
  <c r="B183" i="1"/>
  <c r="K184" i="1"/>
  <c r="G174" i="1"/>
  <c r="I177" i="1"/>
  <c r="E78" i="1"/>
  <c r="M77" i="1"/>
  <c r="M102" i="1"/>
  <c r="M152" i="1"/>
  <c r="K37" i="1"/>
  <c r="B93" i="1"/>
  <c r="G130" i="1"/>
  <c r="B158" i="1"/>
  <c r="E127" i="1"/>
  <c r="C175" i="1"/>
  <c r="K128" i="1"/>
  <c r="M175" i="1"/>
  <c r="E181" i="1"/>
  <c r="K103" i="1"/>
  <c r="I49" i="1"/>
  <c r="C128" i="1"/>
  <c r="K152" i="1"/>
  <c r="I184" i="1"/>
  <c r="K119" i="1"/>
  <c r="G128" i="1"/>
  <c r="G49" i="1"/>
  <c r="I43" i="1"/>
  <c r="I105" i="1"/>
  <c r="K50" i="1"/>
  <c r="E47" i="1"/>
  <c r="C162" i="1"/>
  <c r="E40" i="1"/>
  <c r="E150" i="1"/>
  <c r="I155" i="1"/>
  <c r="I161" i="1"/>
  <c r="K125" i="1"/>
  <c r="E161" i="1"/>
  <c r="G77" i="1"/>
  <c r="I180" i="1"/>
  <c r="G187" i="1"/>
  <c r="C75" i="1"/>
  <c r="E65" i="1"/>
  <c r="E77" i="1"/>
  <c r="C91" i="1"/>
  <c r="G127" i="1"/>
  <c r="B66" i="1"/>
  <c r="G186" i="1"/>
  <c r="M130" i="1"/>
  <c r="C63" i="1"/>
  <c r="B150" i="1"/>
  <c r="B69" i="1"/>
  <c r="G63" i="1"/>
  <c r="G74" i="1"/>
  <c r="G156" i="1"/>
  <c r="E74" i="1"/>
  <c r="M105" i="1"/>
  <c r="G100" i="1"/>
  <c r="M190" i="1"/>
  <c r="M159" i="1"/>
  <c r="E187" i="1"/>
  <c r="M177" i="1"/>
  <c r="M184" i="1"/>
  <c r="G96" i="1"/>
  <c r="C66" i="1"/>
  <c r="C186" i="1"/>
  <c r="E37" i="1"/>
  <c r="B77" i="1"/>
  <c r="M150" i="1"/>
  <c r="I159" i="1"/>
  <c r="I35" i="1"/>
  <c r="C134" i="1"/>
  <c r="B175" i="1"/>
  <c r="E159" i="1"/>
  <c r="E134" i="1"/>
  <c r="M134" i="1"/>
  <c r="B161" i="1"/>
  <c r="M149" i="1"/>
  <c r="K35" i="1"/>
  <c r="G46" i="1"/>
  <c r="I66" i="1"/>
  <c r="M181" i="1"/>
  <c r="C69" i="1"/>
  <c r="B47" i="1"/>
  <c r="K75" i="1"/>
  <c r="E158" i="1"/>
  <c r="M44" i="1"/>
  <c r="K156" i="1"/>
  <c r="G181" i="1"/>
  <c r="K43" i="1"/>
  <c r="C155" i="1"/>
  <c r="K118" i="1"/>
  <c r="E41" i="1"/>
  <c r="B38" i="1"/>
  <c r="E131" i="1"/>
  <c r="C189" i="1"/>
  <c r="C44" i="1"/>
  <c r="I93" i="1"/>
  <c r="M146" i="1"/>
  <c r="C46" i="1"/>
  <c r="B128" i="1"/>
  <c r="I90" i="1"/>
  <c r="G178" i="1"/>
  <c r="I63" i="1"/>
  <c r="B147" i="1"/>
  <c r="E66" i="1"/>
  <c r="E190" i="1"/>
  <c r="B118" i="1"/>
  <c r="C147" i="1"/>
  <c r="I62" i="1"/>
  <c r="K158" i="1"/>
  <c r="E153" i="1"/>
  <c r="E103" i="1"/>
  <c r="G94" i="1"/>
  <c r="I153" i="1"/>
  <c r="C77" i="1"/>
  <c r="E119" i="1"/>
  <c r="M50" i="1"/>
  <c r="E186" i="1"/>
  <c r="E174" i="1"/>
  <c r="I128" i="1"/>
  <c r="M91" i="1"/>
  <c r="G118" i="1"/>
  <c r="M106" i="1"/>
  <c r="I38" i="1"/>
  <c r="M41" i="1"/>
  <c r="C152" i="1"/>
  <c r="G134" i="1"/>
  <c r="B119" i="1"/>
  <c r="I75" i="1"/>
  <c r="B121" i="1"/>
  <c r="C105" i="1"/>
  <c r="I127" i="1"/>
  <c r="B184" i="1"/>
  <c r="E177" i="1"/>
  <c r="C90" i="1"/>
  <c r="M131" i="1"/>
  <c r="B72" i="1"/>
  <c r="K131" i="1"/>
  <c r="E105" i="1"/>
  <c r="K77" i="1"/>
  <c r="G119" i="1"/>
  <c r="I122" i="1"/>
  <c r="K78" i="1"/>
  <c r="B78" i="1"/>
  <c r="C187" i="1"/>
  <c r="K47" i="1"/>
  <c r="B127" i="1"/>
  <c r="E90" i="1"/>
  <c r="E121" i="1"/>
  <c r="C183" i="1"/>
  <c r="B130" i="1"/>
  <c r="M78" i="1"/>
  <c r="I72" i="1"/>
  <c r="I150" i="1"/>
  <c r="C180" i="1"/>
  <c r="K96" i="1"/>
  <c r="M46" i="1"/>
  <c r="G105" i="1"/>
  <c r="C97" i="1"/>
  <c r="I46" i="1"/>
  <c r="M75" i="1"/>
  <c r="B96" i="1"/>
  <c r="K68" i="1"/>
  <c r="M155" i="1"/>
  <c r="B105" i="1"/>
  <c r="K90" i="1"/>
  <c r="B62" i="1"/>
  <c r="K44" i="1"/>
  <c r="I103" i="1"/>
  <c r="I78" i="1"/>
  <c r="B97" i="1"/>
  <c r="K181" i="1"/>
  <c r="B106" i="1"/>
  <c r="B74" i="1"/>
  <c r="E72" i="1"/>
  <c r="E100" i="1"/>
  <c r="E35" i="1"/>
  <c r="K127" i="1"/>
  <c r="K175" i="1"/>
  <c r="K133" i="1"/>
  <c r="C122" i="1"/>
  <c r="K121" i="1"/>
  <c r="M127" i="1"/>
  <c r="C99" i="1"/>
  <c r="C65" i="1"/>
  <c r="M178" i="1"/>
  <c r="E183" i="1"/>
  <c r="E152" i="1"/>
  <c r="I174" i="1"/>
  <c r="M47" i="1"/>
  <c r="K180" i="1"/>
  <c r="I65" i="1"/>
  <c r="G35" i="1"/>
  <c r="M187" i="1"/>
  <c r="B71" i="1"/>
  <c r="K63" i="1"/>
  <c r="K153" i="1"/>
  <c r="K69" i="1"/>
  <c r="B186" i="1"/>
  <c r="G40" i="1"/>
  <c r="B122" i="1"/>
  <c r="I97" i="1"/>
  <c r="I158" i="1"/>
  <c r="M158" i="1"/>
  <c r="G149" i="1"/>
  <c r="C184" i="1"/>
  <c r="K178" i="1"/>
  <c r="G71" i="1"/>
  <c r="C49" i="1"/>
  <c r="G93" i="1"/>
  <c r="M97" i="1"/>
  <c r="C153" i="1"/>
  <c r="E128" i="1"/>
  <c r="I189" i="1"/>
  <c r="E94" i="1"/>
  <c r="M72" i="1"/>
  <c r="G47" i="1"/>
  <c r="E149" i="1"/>
  <c r="G38" i="1"/>
  <c r="E106" i="1"/>
  <c r="M96" i="1"/>
  <c r="I134" i="1"/>
  <c r="G106" i="1"/>
  <c r="E49" i="1"/>
  <c r="B149" i="1"/>
  <c r="C103" i="1"/>
  <c r="B159" i="1"/>
  <c r="C133" i="1"/>
  <c r="K134" i="1"/>
  <c r="K130" i="1"/>
  <c r="G161" i="1"/>
  <c r="C74" i="1"/>
  <c r="I71" i="1"/>
  <c r="K40" i="1"/>
  <c r="I47" i="1"/>
  <c r="E155" i="1"/>
  <c r="E175" i="1"/>
  <c r="M65" i="1"/>
  <c r="I102" i="1"/>
  <c r="E62" i="1"/>
  <c r="B187" i="1"/>
  <c r="B90" i="1"/>
  <c r="I119" i="1"/>
  <c r="B178" i="1"/>
  <c r="E122" i="1"/>
  <c r="K97" i="1"/>
  <c r="I40" i="1"/>
  <c r="B41" i="1"/>
  <c r="I178" i="1"/>
  <c r="K146" i="1"/>
  <c r="M121" i="1"/>
  <c r="I37" i="1"/>
  <c r="E71" i="1"/>
  <c r="K38" i="1"/>
  <c r="M68" i="1"/>
  <c r="G159" i="1"/>
  <c r="G124" i="1"/>
  <c r="E99" i="1"/>
  <c r="C68" i="1"/>
  <c r="K162" i="1"/>
  <c r="B152" i="1"/>
  <c r="I152" i="1"/>
  <c r="M35" i="1"/>
  <c r="G68" i="1"/>
  <c r="K183" i="1"/>
  <c r="M99" i="1"/>
  <c r="M71" i="1"/>
  <c r="I94" i="1"/>
  <c r="I147" i="1"/>
  <c r="B103" i="1"/>
  <c r="B37" i="1"/>
  <c r="G190" i="1"/>
  <c r="E156" i="1"/>
  <c r="K72" i="1"/>
  <c r="K62" i="1"/>
  <c r="E124" i="1"/>
  <c r="G162" i="1"/>
  <c r="E146" i="1"/>
  <c r="G66" i="1"/>
  <c r="B46" i="1"/>
  <c r="E46" i="1"/>
  <c r="I99" i="1"/>
  <c r="G177" i="1"/>
  <c r="C102" i="1"/>
  <c r="G37" i="1"/>
  <c r="B146" i="1"/>
  <c r="K49" i="1"/>
  <c r="B40" i="1"/>
  <c r="M43" i="1"/>
  <c r="K94" i="1"/>
  <c r="B155" i="1"/>
  <c r="I106" i="1"/>
  <c r="K46" i="1"/>
  <c r="E147" i="1"/>
  <c r="K34" i="1"/>
  <c r="B99" i="1"/>
  <c r="C125" i="1"/>
  <c r="C159" i="1"/>
  <c r="M133" i="1"/>
  <c r="K106" i="1"/>
  <c r="K99" i="1"/>
  <c r="C94" i="1"/>
  <c r="C106" i="1"/>
  <c r="K41" i="1"/>
  <c r="E34" i="1"/>
  <c r="I133" i="1"/>
  <c r="K147" i="1"/>
  <c r="I44" i="1"/>
  <c r="B181" i="1"/>
  <c r="M180" i="1"/>
  <c r="M62" i="1"/>
  <c r="K159" i="1"/>
  <c r="G91" i="1"/>
  <c r="M94" i="1"/>
  <c r="M119" i="1"/>
  <c r="C119" i="1"/>
  <c r="G121" i="1"/>
  <c r="I100" i="1"/>
  <c r="G50" i="1"/>
  <c r="I130" i="1"/>
  <c r="C130" i="1"/>
  <c r="C41" i="1"/>
  <c r="B94" i="1"/>
  <c r="K174" i="1"/>
  <c r="G189" i="1"/>
  <c r="E63" i="1"/>
  <c r="G158" i="1"/>
  <c r="C35" i="1"/>
  <c r="M147" i="1"/>
  <c r="E180" i="1"/>
  <c r="K65" i="1"/>
  <c r="C121" i="1"/>
  <c r="C96" i="1"/>
  <c r="M162" i="1"/>
  <c r="C100" i="1"/>
  <c r="E96" i="1"/>
  <c r="I156" i="1"/>
  <c r="C156" i="1"/>
  <c r="K91" i="1"/>
  <c r="K177" i="1"/>
  <c r="B35" i="1"/>
  <c r="I190" i="1"/>
  <c r="K190" i="1"/>
  <c r="I187" i="1"/>
  <c r="B11" i="1" l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I64" i="1"/>
  <c r="L62" i="1"/>
  <c r="I83" i="1"/>
  <c r="J62" i="1"/>
  <c r="M12" i="1"/>
  <c r="I11" i="1"/>
  <c r="J11" i="1" s="1"/>
  <c r="I42" i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D17" i="1" s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16" i="1" s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L191" i="1" s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B18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L163" i="1" s="1"/>
  <c r="J161" i="1"/>
  <c r="L161" i="1"/>
  <c r="F161" i="1"/>
  <c r="C163" i="1"/>
  <c r="F163" i="1" s="1"/>
  <c r="L183" i="1"/>
  <c r="I185" i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F92" i="1" s="1"/>
  <c r="D65" i="1"/>
  <c r="C123" i="1"/>
  <c r="F123" i="1" s="1"/>
  <c r="F121" i="1"/>
  <c r="C139" i="1"/>
  <c r="D139" i="1" s="1"/>
  <c r="F118" i="1"/>
  <c r="C120" i="1"/>
  <c r="K168" i="1"/>
  <c r="E9" i="1"/>
  <c r="F69" i="1"/>
  <c r="M101" i="1"/>
  <c r="C18" i="1"/>
  <c r="F47" i="1"/>
  <c r="E79" i="1"/>
  <c r="B8" i="1"/>
  <c r="B39" i="1"/>
  <c r="B55" i="1"/>
  <c r="D55" i="1" s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3" i="1"/>
  <c r="L133" i="1"/>
  <c r="K107" i="1"/>
  <c r="F68" i="1"/>
  <c r="C70" i="1"/>
  <c r="E67" i="1"/>
  <c r="F67" i="1" s="1"/>
  <c r="L190" i="1"/>
  <c r="J190" i="1"/>
  <c r="K11" i="1"/>
  <c r="K42" i="1"/>
  <c r="L42" i="1" s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D112" i="1" s="1"/>
  <c r="L128" i="1"/>
  <c r="J128" i="1"/>
  <c r="C9" i="1"/>
  <c r="F38" i="1"/>
  <c r="B111" i="1"/>
  <c r="D111" i="1" s="1"/>
  <c r="D90" i="1"/>
  <c r="B92" i="1"/>
  <c r="F189" i="1"/>
  <c r="C191" i="1"/>
  <c r="D191" i="1" s="1"/>
  <c r="C182" i="1"/>
  <c r="F180" i="1"/>
  <c r="G182" i="1"/>
  <c r="K185" i="1"/>
  <c r="L185" i="1" s="1"/>
  <c r="D150" i="1"/>
  <c r="K76" i="1"/>
  <c r="J103" i="1"/>
  <c r="L103" i="1"/>
  <c r="K14" i="1"/>
  <c r="L14" i="1" s="1"/>
  <c r="K45" i="1"/>
  <c r="K112" i="1"/>
  <c r="K113" i="1" s="1"/>
  <c r="D175" i="1"/>
  <c r="B196" i="1"/>
  <c r="E112" i="1"/>
  <c r="C12" i="1"/>
  <c r="F12" i="1" s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L148" i="1" s="1"/>
  <c r="D124" i="1"/>
  <c r="B126" i="1"/>
  <c r="G9" i="1"/>
  <c r="D44" i="1"/>
  <c r="B15" i="1"/>
  <c r="L127" i="1"/>
  <c r="J127" i="1"/>
  <c r="I129" i="1"/>
  <c r="L129" i="1" s="1"/>
  <c r="F66" i="1"/>
  <c r="E6" i="1"/>
  <c r="E56" i="1"/>
  <c r="J125" i="1"/>
  <c r="L125" i="1"/>
  <c r="K18" i="1"/>
  <c r="E39" i="1"/>
  <c r="E8" i="1"/>
  <c r="E182" i="1"/>
  <c r="E36" i="1"/>
  <c r="F36" i="1" s="1"/>
  <c r="E5" i="1"/>
  <c r="F34" i="1"/>
  <c r="E55" i="1"/>
  <c r="L66" i="1"/>
  <c r="J66" i="1"/>
  <c r="F158" i="1"/>
  <c r="C160" i="1"/>
  <c r="F160" i="1" s="1"/>
  <c r="E101" i="1"/>
  <c r="F75" i="1"/>
  <c r="B188" i="1"/>
  <c r="D186" i="1"/>
  <c r="L71" i="1"/>
  <c r="J71" i="1"/>
  <c r="I73" i="1"/>
  <c r="M135" i="1"/>
  <c r="K8" i="1"/>
  <c r="K10" i="1" s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I197" i="1" s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E141" i="1" s="1"/>
  <c r="D134" i="1"/>
  <c r="C132" i="1"/>
  <c r="F130" i="1"/>
  <c r="M39" i="1"/>
  <c r="M8" i="1"/>
  <c r="M10" i="1" s="1"/>
  <c r="I79" i="1"/>
  <c r="L79" i="1" s="1"/>
  <c r="L77" i="1"/>
  <c r="J77" i="1"/>
  <c r="M160" i="1"/>
  <c r="D125" i="1"/>
  <c r="J178" i="1"/>
  <c r="L178" i="1"/>
  <c r="E11" i="1"/>
  <c r="E13" i="1" s="1"/>
  <c r="E42" i="1"/>
  <c r="F42" i="1" s="1"/>
  <c r="B45" i="1"/>
  <c r="D43" i="1"/>
  <c r="B14" i="1"/>
  <c r="E151" i="1"/>
  <c r="C107" i="1"/>
  <c r="D107" i="1" s="1"/>
  <c r="F105" i="1"/>
  <c r="B51" i="1"/>
  <c r="D49" i="1"/>
  <c r="B20" i="1"/>
  <c r="B22" i="1" s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51" i="1" s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20" i="1" s="1"/>
  <c r="F49" i="1"/>
  <c r="M191" i="1"/>
  <c r="E188" i="1"/>
  <c r="K73" i="1"/>
  <c r="E83" i="1"/>
  <c r="E64" i="1"/>
  <c r="D38" i="1"/>
  <c r="B9" i="1"/>
  <c r="D9" i="1" s="1"/>
  <c r="J72" i="1"/>
  <c r="L72" i="1"/>
  <c r="F178" i="1"/>
  <c r="J65" i="1"/>
  <c r="I67" i="1"/>
  <c r="L65" i="1"/>
  <c r="M132" i="1"/>
  <c r="B5" i="1"/>
  <c r="D62" i="1"/>
  <c r="B64" i="1"/>
  <c r="B83" i="1"/>
  <c r="D83" i="1" s="1"/>
  <c r="J184" i="1"/>
  <c r="L184" i="1"/>
  <c r="I36" i="1"/>
  <c r="L35" i="1"/>
  <c r="J35" i="1"/>
  <c r="I56" i="1"/>
  <c r="J56" i="1" s="1"/>
  <c r="I6" i="1"/>
  <c r="J6" i="1" s="1"/>
  <c r="K83" i="1"/>
  <c r="K64" i="1"/>
  <c r="L64" i="1" s="1"/>
  <c r="L181" i="1"/>
  <c r="J181" i="1"/>
  <c r="L130" i="1"/>
  <c r="J130" i="1"/>
  <c r="I132" i="1"/>
  <c r="J132" i="1" s="1"/>
  <c r="L90" i="1"/>
  <c r="I111" i="1"/>
  <c r="L111" i="1" s="1"/>
  <c r="J90" i="1"/>
  <c r="I92" i="1"/>
  <c r="L92" i="1" s="1"/>
  <c r="M45" i="1"/>
  <c r="M14" i="1"/>
  <c r="M16" i="1" s="1"/>
  <c r="F127" i="1"/>
  <c r="C129" i="1"/>
  <c r="F129" i="1" s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D123" i="1" s="1"/>
  <c r="J69" i="1"/>
  <c r="L69" i="1"/>
  <c r="L147" i="1"/>
  <c r="J147" i="1"/>
  <c r="I168" i="1"/>
  <c r="H13" i="1"/>
  <c r="J64" i="1"/>
  <c r="J185" i="1"/>
  <c r="H22" i="1"/>
  <c r="J182" i="1"/>
  <c r="J191" i="1"/>
  <c r="J83" i="1"/>
  <c r="H19" i="1"/>
  <c r="J55" i="1"/>
  <c r="J42" i="1"/>
  <c r="J135" i="1"/>
  <c r="H57" i="1"/>
  <c r="J148" i="1"/>
  <c r="H85" i="1"/>
  <c r="J14" i="1"/>
  <c r="F196" i="1"/>
  <c r="H27" i="1"/>
  <c r="H197" i="1"/>
  <c r="H10" i="1"/>
  <c r="H26" i="1"/>
  <c r="H16" i="1"/>
  <c r="H169" i="1"/>
  <c r="L55" i="1"/>
  <c r="L36" i="1"/>
  <c r="F135" i="1"/>
  <c r="J5" i="1"/>
  <c r="H7" i="1"/>
  <c r="J151" i="1"/>
  <c r="H141" i="1"/>
  <c r="J36" i="1"/>
  <c r="H113" i="1"/>
  <c r="L51" i="1" l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C197" i="1"/>
  <c r="F83" i="1"/>
  <c r="I113" i="1"/>
  <c r="L113" i="1" s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B27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L197" i="1" s="1"/>
  <c r="C16" i="1"/>
  <c r="T9" i="1"/>
  <c r="D36" i="1"/>
  <c r="C141" i="1"/>
  <c r="B141" i="1"/>
  <c r="C7" i="1"/>
  <c r="I22" i="1"/>
  <c r="L22" i="1" s="1"/>
  <c r="D176" i="1"/>
  <c r="L104" i="1"/>
  <c r="C19" i="1"/>
  <c r="F19" i="1" s="1"/>
  <c r="D132" i="1"/>
  <c r="L11" i="1"/>
  <c r="L107" i="1"/>
  <c r="F126" i="1"/>
  <c r="F64" i="1"/>
  <c r="C26" i="1"/>
  <c r="F39" i="1"/>
  <c r="L139" i="1"/>
  <c r="C113" i="1"/>
  <c r="D113" i="1" s="1"/>
  <c r="F148" i="1"/>
  <c r="F176" i="1"/>
  <c r="L167" i="1"/>
  <c r="L20" i="1"/>
  <c r="L76" i="1"/>
  <c r="J197" i="1"/>
  <c r="J57" i="1"/>
  <c r="H28" i="1"/>
  <c r="L85" i="1" l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<sst xmlns="http://schemas.openxmlformats.org/spreadsheetml/2006/main" count="13195" uniqueCount="1071">
  <si>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</si>
  <si>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</si>
  <si>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</si>
  <si>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</si>
  <si>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</si>
  <si>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</si>
  <si>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</si>
  <si>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</si>
  <si>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</si>
  <si>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</si>
  <si>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</si>
  <si>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</si>
  <si>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</si>
  <si>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</si>
  <si>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</si>
  <si>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</si>
  <si>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</si>
  <si>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</si>
  <si>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</si>
  <si>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</si>
  <si>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</si>
  <si>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</si>
  <si>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</si>
  <si>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</si>
  <si>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</si>
  <si>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</si>
  <si>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</si>
  <si>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</si>
  <si>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</si>
  <si>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</si>
  <si>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</si>
  <si>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</si>
  <si>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</si>
  <si>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</si>
  <si>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</si>
  <si>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</si>
  <si>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</si>
  <si>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</si>
  <si>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</si>
  <si>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</si>
  <si>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</si>
  <si>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</si>
  <si>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</si>
  <si>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</si>
  <si>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</si>
  <si>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</si>
  <si>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</si>
  <si>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</si>
  <si>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</si>
  <si>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</si>
  <si>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</si>
  <si>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</si>
  <si>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</si>
  <si>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</si>
  <si>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</si>
  <si>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</si>
  <si>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</si>
  <si>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</si>
  <si>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</si>
  <si>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</si>
  <si>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</si>
  <si>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</si>
  <si>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</si>
  <si>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</si>
  <si>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</si>
  <si>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</si>
  <si>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</si>
  <si>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</si>
  <si>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</si>
  <si>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</si>
  <si>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</si>
  <si>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</si>
  <si>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</si>
  <si>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</si>
  <si>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</si>
  <si>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</si>
  <si>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</si>
  <si>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</si>
  <si>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</si>
  <si>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</si>
  <si>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</si>
  <si>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</si>
  <si>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</si>
  <si>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</si>
  <si>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</si>
  <si>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</si>
  <si>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</si>
  <si>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</si>
  <si>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</si>
  <si>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</si>
  <si>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</si>
  <si>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</si>
  <si>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</si>
  <si>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</si>
  <si>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</si>
  <si>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</si>
  <si>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</si>
  <si>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</si>
  <si>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</si>
  <si>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</si>
  <si>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</si>
  <si>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</si>
  <si>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</si>
  <si>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</si>
  <si>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</si>
  <si>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</si>
  <si>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</si>
  <si>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</si>
  <si>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</si>
  <si>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</si>
  <si>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</si>
  <si>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</si>
  <si>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</si>
  <si>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</si>
  <si>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</si>
  <si>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</si>
  <si>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</si>
  <si>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</si>
  <si>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</si>
  <si>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</si>
  <si>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</si>
  <si>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</si>
  <si>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</si>
  <si>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</si>
  <si>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</si>
  <si>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</si>
  <si>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</si>
  <si>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</si>
  <si>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</si>
  <si>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</si>
  <si>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</si>
  <si>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</si>
  <si>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</si>
  <si>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</si>
  <si>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</si>
  <si>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</si>
  <si>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</si>
  <si>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</si>
  <si>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</si>
  <si>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</si>
  <si>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</si>
  <si>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</si>
  <si>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</si>
  <si>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</si>
  <si>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</si>
  <si>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</si>
  <si>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</si>
  <si>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</si>
  <si>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</si>
  <si>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</si>
  <si>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</si>
  <si>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</si>
  <si>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</si>
  <si>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</si>
  <si>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</si>
  <si>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</si>
  <si>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</si>
  <si>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</si>
  <si>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</si>
  <si>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</si>
  <si>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</si>
  <si>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</si>
  <si>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</si>
  <si>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</si>
  <si>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</si>
  <si>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</si>
  <si>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</si>
  <si>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</si>
  <si>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</si>
  <si>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</si>
  <si>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</si>
  <si>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</si>
  <si>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</si>
  <si>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</si>
  <si>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</si>
  <si>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</si>
  <si>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</si>
  <si>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</si>
  <si>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</si>
  <si>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</si>
  <si>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</si>
  <si>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</si>
  <si>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</si>
  <si>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</si>
  <si>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</si>
  <si>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</si>
  <si>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</si>
  <si>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</si>
  <si>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</si>
  <si>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</si>
  <si>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</si>
  <si>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</si>
  <si>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</si>
  <si>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</si>
  <si>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</si>
  <si>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</si>
  <si>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</si>
  <si>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</si>
  <si>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</si>
  <si>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</si>
  <si>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</si>
  <si>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</si>
  <si>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</si>
  <si>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</si>
  <si>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</si>
  <si>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</si>
  <si>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</si>
  <si>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</si>
  <si>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</si>
  <si>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</si>
  <si>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</si>
  <si>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</si>
  <si>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</si>
  <si>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</si>
  <si>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</si>
  <si>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</si>
  <si>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</si>
  <si>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</si>
  <si>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</si>
  <si>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</si>
  <si>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</si>
  <si>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</si>
  <si>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</si>
  <si>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</si>
  <si>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</si>
  <si>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</si>
  <si>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</si>
  <si>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</si>
  <si>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</si>
  <si>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</si>
  <si>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</si>
  <si>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</si>
  <si>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</si>
  <si>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</si>
  <si>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</si>
  <si>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</si>
  <si>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</si>
  <si>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</si>
  <si>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</si>
  <si>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</si>
  <si>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</si>
  <si>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</si>
  <si>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</si>
  <si>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</si>
  <si>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</si>
  <si>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</si>
  <si>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</si>
  <si>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</si>
  <si>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</si>
  <si>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</si>
  <si>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</si>
  <si>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</si>
  <si>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</si>
  <si>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</si>
  <si>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</si>
  <si>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</si>
  <si>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</si>
  <si>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</si>
  <si>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</si>
  <si>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</si>
  <si>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</si>
  <si>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</si>
  <si>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</si>
  <si>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</si>
  <si>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</si>
  <si>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</si>
  <si>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</si>
  <si>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</si>
  <si>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</si>
  <si>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</si>
  <si>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</si>
  <si>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</si>
  <si>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</si>
  <si>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</si>
  <si>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</si>
  <si>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</si>
  <si>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</si>
  <si>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</si>
  <si>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</si>
  <si>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</si>
  <si>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</si>
  <si>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</si>
  <si>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</si>
  <si>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</si>
  <si>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</si>
  <si>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</si>
  <si>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</si>
  <si>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</si>
  <si>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</si>
  <si>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</si>
  <si>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</si>
  <si>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</si>
  <si>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</si>
  <si>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</si>
  <si>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</si>
  <si>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</si>
  <si>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</si>
  <si>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</si>
  <si>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</si>
  <si>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</si>
  <si>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</si>
  <si>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</si>
  <si>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</si>
  <si>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</si>
  <si>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</si>
  <si>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</si>
  <si>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</si>
  <si>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</si>
  <si>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</si>
  <si>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</si>
  <si>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</si>
  <si>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</si>
  <si>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</si>
  <si>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</si>
  <si>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</si>
  <si>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</si>
  <si>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</si>
  <si>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</si>
  <si>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</si>
  <si>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</si>
  <si>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</si>
  <si>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</si>
  <si>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</si>
  <si>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</si>
  <si>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</si>
  <si>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</si>
  <si>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</si>
  <si>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</si>
  <si>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</si>
  <si>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</si>
  <si>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</si>
  <si>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</si>
  <si>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</si>
  <si>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</si>
  <si>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</si>
  <si>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</si>
  <si>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</si>
  <si>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</si>
  <si>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</si>
  <si>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</si>
  <si>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</si>
  <si>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</si>
  <si>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</si>
  <si>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</si>
  <si>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</si>
  <si>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</si>
  <si>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</si>
  <si>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</si>
  <si>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</si>
  <si>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</si>
  <si>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</si>
  <si>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</si>
  <si>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</si>
  <si>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</si>
  <si>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</si>
  <si>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</si>
  <si>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</si>
  <si>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</si>
  <si>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</si>
  <si>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</si>
  <si>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</si>
  <si>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</si>
  <si>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</si>
  <si>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</si>
  <si>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</si>
  <si>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</si>
  <si>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</si>
  <si>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</si>
  <si>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</si>
  <si>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</si>
  <si>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</si>
  <si>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</si>
  <si>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</si>
  <si>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</si>
  <si>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</si>
  <si>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</si>
  <si>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</si>
  <si>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</si>
  <si>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</si>
  <si>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</si>
  <si>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</si>
  <si>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</si>
  <si>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</si>
  <si>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</si>
  <si>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</si>
  <si>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</si>
  <si>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</si>
  <si>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</si>
  <si>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</si>
  <si>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</si>
  <si>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</si>
  <si>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</si>
  <si>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</si>
  <si>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</si>
  <si>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</si>
  <si>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</si>
  <si>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</si>
  <si>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</si>
  <si>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</si>
  <si>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</si>
  <si>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</si>
  <si>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</si>
  <si>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</si>
  <si>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</si>
  <si>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</si>
  <si>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</si>
  <si>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</si>
  <si>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</si>
  <si>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</si>
  <si>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</si>
  <si>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</si>
  <si>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</si>
  <si>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</si>
  <si>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</si>
  <si>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</si>
  <si>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</si>
  <si>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</si>
  <si>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</si>
  <si>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</si>
  <si>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</si>
  <si>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</si>
  <si>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</si>
  <si>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</si>
  <si>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</si>
  <si>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</si>
  <si>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</si>
  <si>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</si>
  <si>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</si>
  <si>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</si>
  <si>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</si>
  <si>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</si>
  <si>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</si>
  <si>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</si>
  <si>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</si>
  <si>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</si>
  <si>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</si>
  <si>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</si>
  <si>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</si>
  <si>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</si>
  <si>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</si>
  <si>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</si>
  <si>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</si>
  <si>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</si>
  <si>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</si>
  <si>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</si>
  <si>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</si>
  <si>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</si>
  <si>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</si>
  <si>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</si>
  <si>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</si>
  <si>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</si>
  <si>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</si>
  <si>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</si>
  <si>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</si>
  <si>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</si>
  <si>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</si>
  <si>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</si>
  <si>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</si>
  <si>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</si>
  <si>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</si>
  <si>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</si>
  <si>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</si>
  <si>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</si>
  <si>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</si>
  <si>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</si>
  <si>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</si>
  <si>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</si>
  <si>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</si>
  <si>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</si>
  <si>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</si>
  <si>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</si>
  <si>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</si>
  <si>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</si>
  <si>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</si>
  <si>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</si>
  <si>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</si>
  <si>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</si>
  <si>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</si>
  <si>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</si>
  <si>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</si>
  <si>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</si>
  <si>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</si>
  <si>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</si>
  <si>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</si>
  <si>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</si>
  <si>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</si>
  <si>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</si>
  <si>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</si>
  <si>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</si>
  <si>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</si>
  <si>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</si>
  <si>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</si>
  <si>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</si>
  <si>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</si>
  <si>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</si>
  <si>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</si>
  <si>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</si>
  <si>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</si>
  <si>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</si>
  <si>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</si>
  <si>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</si>
  <si>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</si>
  <si>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</si>
  <si>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</si>
  <si>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</si>
  <si>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</si>
  <si>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</si>
  <si>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</si>
  <si>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</si>
  <si>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</si>
  <si>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</si>
  <si>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</si>
  <si>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</si>
  <si>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</si>
  <si>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</si>
  <si>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</si>
  <si>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</si>
  <si>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</si>
  <si>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</si>
  <si>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</si>
  <si>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</si>
  <si>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</si>
  <si>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</si>
  <si>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</si>
  <si>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</si>
  <si>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</si>
  <si>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</si>
  <si>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</si>
  <si>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</si>
  <si>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</si>
  <si>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</si>
  <si>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</si>
  <si>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</si>
  <si>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</si>
  <si>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</si>
  <si>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</si>
  <si>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</si>
  <si>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</si>
  <si>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</si>
  <si>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</si>
  <si>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</si>
  <si>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</si>
  <si>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</si>
  <si>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</si>
  <si>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</si>
  <si>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</si>
  <si>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</si>
  <si>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</si>
  <si>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</si>
  <si>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</si>
  <si>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</si>
  <si>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</si>
  <si>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</si>
  <si>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</si>
  <si>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</si>
  <si>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</si>
  <si>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</si>
  <si>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</si>
  <si>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</si>
  <si>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</si>
  <si>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</si>
  <si>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</si>
  <si>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</si>
  <si>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</si>
  <si>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</si>
  <si>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</si>
  <si>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</si>
  <si>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</si>
  <si>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</si>
  <si>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</si>
  <si>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</si>
  <si>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</si>
  <si>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</si>
  <si>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</si>
  <si>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</si>
  <si>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</si>
  <si>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</si>
  <si>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</si>
  <si>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</si>
  <si>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</si>
  <si>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</si>
  <si>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</si>
  <si>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</si>
  <si>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</si>
  <si>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</si>
  <si>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</si>
  <si>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</si>
  <si>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</si>
  <si>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</si>
  <si>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</si>
  <si>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</si>
  <si>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</si>
  <si>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</si>
  <si>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</si>
  <si>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</si>
  <si>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</si>
  <si>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</si>
  <si>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</si>
  <si>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</si>
  <si>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</si>
  <si>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</si>
  <si>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</si>
  <si>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</si>
  <si>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</si>
  <si>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</si>
  <si>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</si>
  <si>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</si>
  <si>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</si>
  <si>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</si>
  <si>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</si>
  <si>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</si>
  <si>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</si>
  <si>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</si>
  <si>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</si>
  <si>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</si>
  <si>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</si>
  <si>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</si>
  <si>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</si>
  <si>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</si>
  <si>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</si>
  <si>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</si>
  <si>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</si>
  <si>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</si>
  <si>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</si>
  <si>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</si>
  <si>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</si>
  <si>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</si>
  <si>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</si>
  <si>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</si>
  <si>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</si>
  <si>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</si>
  <si>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</si>
  <si>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</si>
  <si>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</si>
  <si>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</si>
  <si>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</si>
  <si>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</si>
  <si>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</si>
  <si>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</si>
  <si>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</si>
  <si>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</si>
  <si>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</si>
  <si>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</si>
  <si>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</si>
  <si>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</si>
  <si>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</si>
  <si>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</si>
  <si>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</si>
  <si>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</si>
  <si>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</si>
  <si>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</si>
  <si>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</si>
  <si>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</si>
  <si>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</si>
  <si>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</si>
  <si>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</si>
  <si>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</si>
  <si>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</si>
  <si>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</si>
  <si>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</si>
  <si>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</si>
  <si>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</si>
  <si>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</si>
  <si>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</si>
  <si>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</si>
  <si>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</si>
  <si>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</si>
  <si>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</si>
  <si>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</si>
  <si>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</si>
  <si>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</si>
  <si>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</si>
  <si>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</si>
  <si>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</si>
  <si>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</si>
  <si>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</si>
  <si>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</si>
  <si>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</si>
  <si>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</si>
  <si>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</si>
  <si>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</si>
  <si>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</si>
  <si>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</si>
  <si>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</si>
  <si>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</si>
  <si>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</si>
  <si>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</si>
  <si>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</si>
  <si>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</si>
  <si>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</si>
  <si>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</si>
  <si>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</si>
  <si>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</si>
  <si>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</si>
  <si>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</si>
  <si>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</si>
  <si>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</si>
  <si>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</si>
  <si>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</si>
  <si>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</si>
  <si>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</si>
  <si>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</si>
  <si>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</si>
  <si>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</si>
  <si>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</si>
  <si>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</si>
  <si>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</si>
  <si>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</si>
  <si>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</si>
  <si>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</si>
  <si>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</si>
  <si>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</si>
  <si>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</si>
  <si>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</si>
  <si>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</si>
  <si>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</si>
  <si>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</si>
  <si>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</si>
  <si>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</si>
  <si>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</si>
  <si>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</si>
  <si>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</si>
  <si>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</si>
  <si>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</si>
  <si>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</si>
  <si>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</si>
  <si>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</si>
  <si>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</si>
  <si>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</si>
  <si>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</si>
  <si>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</si>
  <si>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</si>
  <si>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</si>
  <si>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</si>
  <si>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</si>
  <si>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</si>
  <si>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</si>
  <si>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</si>
  <si>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</si>
  <si>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</si>
  <si>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</si>
  <si>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</si>
  <si>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</si>
  <si>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</si>
  <si>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</si>
  <si>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</si>
  <si>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</si>
  <si>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</si>
  <si>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</si>
  <si>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</si>
  <si>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</si>
  <si>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</si>
  <si>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</si>
  <si>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</si>
  <si>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</si>
  <si>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</si>
  <si>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</si>
  <si>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</si>
  <si>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</si>
  <si>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</si>
  <si>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</si>
  <si>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</si>
  <si>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</si>
  <si>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</si>
  <si>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</si>
  <si>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</si>
  <si>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</si>
  <si>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</si>
  <si>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</si>
  <si>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</si>
  <si>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</si>
  <si>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</si>
  <si>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</si>
  <si>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</si>
  <si>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</si>
  <si>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</si>
  <si>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</si>
  <si>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</si>
  <si>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</si>
  <si>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</si>
  <si>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</si>
  <si>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</si>
  <si>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</si>
  <si>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</si>
  <si>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</si>
  <si>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</si>
  <si>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</si>
  <si>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</si>
  <si>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</si>
  <si>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</si>
  <si>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</si>
  <si>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</si>
  <si>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</si>
  <si>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</si>
  <si>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</si>
  <si>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</si>
  <si>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</si>
  <si>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</si>
  <si>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</si>
  <si>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</si>
  <si>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</si>
  <si>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</si>
  <si>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</si>
  <si>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</si>
  <si>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</si>
  <si>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</si>
  <si>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</si>
  <si>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</si>
  <si>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</si>
  <si>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</si>
  <si>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</si>
  <si>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</si>
  <si>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</si>
  <si>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</si>
  <si>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</si>
  <si>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</si>
  <si>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</si>
  <si>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</si>
  <si>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</si>
  <si>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</si>
  <si>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</si>
  <si>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</si>
  <si>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</si>
  <si>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</si>
  <si>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</si>
  <si>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</si>
  <si>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</si>
  <si>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</si>
  <si>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</si>
  <si>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</si>
  <si>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</si>
  <si>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</si>
  <si>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</si>
  <si>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</si>
  <si>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</si>
  <si>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</si>
  <si>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</si>
  <si>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</si>
  <si>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</si>
  <si>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</si>
  <si>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</si>
  <si>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</si>
  <si>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</si>
  <si>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</si>
  <si>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</si>
  <si>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</si>
  <si>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</si>
  <si>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</si>
  <si>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</si>
  <si>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</si>
  <si>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</si>
  <si>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</si>
  <si>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</si>
  <si>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</si>
  <si>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</si>
  <si>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</si>
  <si>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</si>
  <si>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</si>
  <si>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</si>
  <si>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</si>
  <si>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</si>
  <si>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</si>
  <si>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</si>
  <si>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</si>
  <si>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</si>
  <si>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</si>
  <si>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</si>
  <si>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</si>
  <si>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</si>
  <si>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</si>
  <si>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</si>
  <si>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</si>
  <si>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</si>
  <si>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</si>
  <si>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</si>
  <si>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</si>
  <si>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</si>
  <si>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</si>
  <si>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</si>
  <si>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</si>
  <si>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</si>
  <si>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</si>
  <si>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</si>
  <si>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</si>
  <si>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</si>
  <si>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</si>
  <si>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</si>
  <si>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</si>
  <si>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</si>
  <si>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</si>
  <si>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</si>
  <si>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</si>
  <si>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</si>
  <si>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</si>
  <si>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</si>
  <si>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</si>
  <si>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</si>
  <si>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</si>
  <si>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</si>
  <si>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</si>
  <si>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</si>
  <si>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</si>
  <si>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</si>
  <si>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</si>
  <si>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</si>
  <si>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</si>
  <si>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</si>
  <si>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</si>
  <si>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</si>
  <si>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</si>
  <si>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</si>
  <si>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</si>
  <si>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</si>
  <si>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</si>
  <si>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</si>
  <si>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</si>
  <si>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</si>
  <si>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</si>
  <si>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</si>
  <si>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</si>
  <si>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</si>
  <si>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</si>
  <si>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</si>
  <si>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</si>
  <si>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</si>
  <si>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</si>
  <si>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</si>
  <si>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</si>
  <si>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</si>
  <si>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</si>
  <si>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</si>
  <si>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</si>
  <si>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</si>
  <si>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</si>
  <si>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</si>
  <si>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</si>
  <si>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</si>
  <si>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</si>
  <si>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</si>
  <si>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</si>
  <si>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</si>
  <si>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</si>
  <si>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</si>
  <si>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</si>
  <si>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</si>
  <si>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</si>
  <si>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</si>
  <si>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</si>
  <si>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</si>
  <si>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</si>
  <si>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</si>
  <si>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</si>
  <si>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</si>
  <si>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</si>
  <si>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</si>
  <si>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</si>
  <si>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</si>
  <si>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</si>
  <si>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</si>
  <si>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</si>
  <si>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</si>
  <si>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</si>
  <si>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</si>
  <si>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</si>
  <si>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</si>
  <si>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</si>
  <si>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</si>
  <si>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</si>
  <si>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</si>
  <si>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</si>
  <si>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</si>
  <si>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</si>
  <si>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</si>
  <si>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</si>
  <si>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</si>
  <si>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</si>
  <si>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</si>
  <si>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</si>
  <si>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</si>
  <si>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</si>
  <si>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</si>
  <si>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</si>
  <si>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</si>
  <si>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</si>
  <si>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</si>
  <si>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</si>
  <si>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</si>
  <si>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</si>
  <si>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</si>
  <si>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</si>
  <si>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</si>
  <si>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</si>
  <si>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</si>
  <si>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</si>
  <si>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</si>
  <si>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</si>
  <si>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</si>
  <si>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</si>
  <si>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</si>
  <si>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</si>
  <si>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</si>
  <si>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</si>
  <si>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</si>
  <si>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</si>
  <si>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</si>
  <si>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</si>
  <si>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</si>
  <si>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</si>
  <si>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</si>
  <si>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</si>
  <si>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</si>
  <si>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</si>
  <si>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</si>
  <si>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</si>
  <si>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</si>
  <si>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</si>
  <si>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</si>
  <si>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</si>
  <si>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</si>
  <si>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</si>
  <si>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</si>
  <si>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</si>
  <si>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</si>
  <si>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</si>
  <si>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</si>
  <si>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</si>
  <si>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</si>
  <si>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</si>
  <si>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</si>
  <si>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</si>
  <si>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</si>
  <si>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</si>
  <si>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</si>
  <si>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</si>
  <si>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</si>
  <si>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</si>
  <si>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</si>
  <si>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</si>
  <si>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</si>
  <si>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</si>
  <si>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</si>
  <si>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</si>
  <si>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</si>
  <si>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</si>
  <si>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</si>
  <si>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</si>
  <si>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</si>
  <si>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</si>
  <si>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</si>
  <si>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</si>
  <si>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</si>
  <si>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</si>
  <si>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</si>
  <si>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</si>
  <si>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</si>
  <si>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</si>
  <si>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</si>
  <si>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</si>
  <si>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</si>
  <si>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</si>
  <si>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</si>
  <si>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</si>
  <si>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</si>
  <si>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</si>
  <si>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</si>
  <si>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</si>
  <si>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</si>
  <si>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</si>
  <si>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</si>
  <si>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</si>
  <si>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Facturacion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</si>
</sst>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73" tableType="queryTable" totalsRowShown="0">
  <autoFilter ref="A1:Z1273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73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103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-103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168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-168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391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1632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327415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47502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135211</v>
      </c>
      <c r="V15">
        <v>138684</v>
      </c>
      <c r="W15">
        <v>127165</v>
      </c>
      <c r="X15">
        <v>123324</v>
      </c>
      <c r="Y15">
        <v>92775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775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1101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719158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120934</v>
      </c>
      <c r="V20">
        <v>110587</v>
      </c>
      <c r="W20">
        <v>104464</v>
      </c>
      <c r="X20">
        <v>119758</v>
      </c>
      <c r="Y20">
        <v>24149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201649</v>
      </c>
      <c r="V21">
        <v>194789</v>
      </c>
      <c r="W21">
        <v>193860</v>
      </c>
      <c r="X21">
        <v>226438</v>
      </c>
      <c r="Y21">
        <v>23105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616779</v>
      </c>
      <c r="V22">
        <v>632003</v>
      </c>
      <c r="W22">
        <v>626986</v>
      </c>
      <c r="X22">
        <v>610706</v>
      </c>
      <c r="Y22">
        <v>666595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324775</v>
      </c>
      <c r="V23">
        <v>346421</v>
      </c>
      <c r="W23">
        <v>326111</v>
      </c>
      <c r="X23">
        <v>334531</v>
      </c>
      <c r="Y23">
        <v>39962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184373</v>
      </c>
      <c r="V25">
        <v>192128</v>
      </c>
      <c r="W25">
        <v>193430</v>
      </c>
      <c r="X25">
        <v>193133</v>
      </c>
      <c r="Y25">
        <v>11860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566197</v>
      </c>
      <c r="V26">
        <v>596912</v>
      </c>
      <c r="W26">
        <v>580836</v>
      </c>
      <c r="X26">
        <v>589625</v>
      </c>
      <c r="Y26">
        <v>51822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50582</v>
      </c>
      <c r="V27">
        <v>35091</v>
      </c>
      <c r="W27">
        <v>46150</v>
      </c>
      <c r="X27">
        <v>21081</v>
      </c>
      <c r="Y27">
        <v>614773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97786</v>
      </c>
      <c r="V28">
        <v>82841</v>
      </c>
      <c r="W28">
        <v>93956</v>
      </c>
      <c r="X28">
        <v>68681</v>
      </c>
      <c r="Y28">
        <v>614773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-2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61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102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1632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7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391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1250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626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189916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17758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205772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38756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54900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119774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106431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17385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65640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24364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70717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22209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65649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13685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123379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20519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40748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63435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17729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13728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4797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40942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2626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32063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7992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7932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1219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675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100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575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526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217628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22289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224102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45555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66007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140220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48761</v>
      </c>
      <c r="V231">
        <v>19387</v>
      </c>
      <c r="W231">
        <v>46686</v>
      </c>
      <c r="X231">
        <v>22722</v>
      </c>
      <c r="Y231">
        <v>18168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946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835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2760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57298</v>
      </c>
      <c r="V237">
        <v>44190</v>
      </c>
      <c r="W237">
        <v>34303</v>
      </c>
      <c r="X237">
        <v>40793</v>
      </c>
      <c r="Y237">
        <v>3512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1714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57792</v>
      </c>
      <c r="V239">
        <v>70406</v>
      </c>
      <c r="W239">
        <v>74671</v>
      </c>
      <c r="X239">
        <v>88584</v>
      </c>
      <c r="Y239">
        <v>7305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692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22777</v>
      </c>
      <c r="V241">
        <v>21708</v>
      </c>
      <c r="W241">
        <v>20480</v>
      </c>
      <c r="X241">
        <v>25249</v>
      </c>
      <c r="Y241">
        <v>1777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36816</v>
      </c>
      <c r="V242">
        <v>34168</v>
      </c>
      <c r="W242">
        <v>40267</v>
      </c>
      <c r="X242">
        <v>46103</v>
      </c>
      <c r="Y242">
        <v>8041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174076</v>
      </c>
      <c r="V243">
        <v>176755</v>
      </c>
      <c r="W243">
        <v>195384</v>
      </c>
      <c r="X243">
        <v>134195</v>
      </c>
      <c r="Y243">
        <v>195949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20575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165990</v>
      </c>
      <c r="V245">
        <v>188488</v>
      </c>
      <c r="W245">
        <v>175681</v>
      </c>
      <c r="X245">
        <v>198982</v>
      </c>
      <c r="Y245">
        <v>215851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44028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110615</v>
      </c>
      <c r="V247">
        <v>101732</v>
      </c>
      <c r="W247">
        <v>97216</v>
      </c>
      <c r="X247">
        <v>90389</v>
      </c>
      <c r="Y247">
        <v>64230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109510</v>
      </c>
      <c r="V248">
        <v>112863</v>
      </c>
      <c r="W248">
        <v>104878</v>
      </c>
      <c r="X248">
        <v>111479</v>
      </c>
      <c r="Y248">
        <v>129419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60679</v>
      </c>
      <c r="V249">
        <v>66235</v>
      </c>
      <c r="W249">
        <v>57941</v>
      </c>
      <c r="X249">
        <v>61516</v>
      </c>
      <c r="Y249">
        <v>5043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2174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9311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4190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8418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8730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69255</v>
      </c>
      <c r="W255">
        <v>69039</v>
      </c>
      <c r="X255">
        <v>67602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0</v>
      </c>
      <c r="V256">
        <v>11542</v>
      </c>
      <c r="W256">
        <v>11507</v>
      </c>
      <c r="X256">
        <v>11267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74385</v>
      </c>
      <c r="W257">
        <v>74153</v>
      </c>
      <c r="X257">
        <v>72610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8977</v>
      </c>
      <c r="W258">
        <v>8950</v>
      </c>
      <c r="X258">
        <v>8763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0</v>
      </c>
      <c r="V259">
        <v>46605</v>
      </c>
      <c r="W259">
        <v>46026</v>
      </c>
      <c r="X259">
        <v>45068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43605</v>
      </c>
      <c r="W260">
        <v>43469</v>
      </c>
      <c r="X260">
        <v>42564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58903</v>
      </c>
      <c r="V261">
        <v>135490</v>
      </c>
      <c r="W261">
        <v>126981</v>
      </c>
      <c r="X261">
        <v>129119</v>
      </c>
      <c r="Y261">
        <v>5043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19271</v>
      </c>
      <c r="V262">
        <v>32799</v>
      </c>
      <c r="W262">
        <v>33885</v>
      </c>
      <c r="X262">
        <v>32939</v>
      </c>
      <c r="Y262">
        <v>2174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96215</v>
      </c>
      <c r="V263">
        <v>172564</v>
      </c>
      <c r="W263">
        <v>169416</v>
      </c>
      <c r="X263">
        <v>174318</v>
      </c>
      <c r="Y263">
        <v>9311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26410</v>
      </c>
      <c r="V264">
        <v>37802</v>
      </c>
      <c r="W264">
        <v>38922</v>
      </c>
      <c r="X264">
        <v>29028</v>
      </c>
      <c r="Y264">
        <v>4190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41393</v>
      </c>
      <c r="V265">
        <v>94758</v>
      </c>
      <c r="W265">
        <v>88574</v>
      </c>
      <c r="X265">
        <v>92134</v>
      </c>
      <c r="Y265">
        <v>8418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69317</v>
      </c>
      <c r="V266">
        <v>116221</v>
      </c>
      <c r="W266">
        <v>112186</v>
      </c>
      <c r="X266">
        <v>115385</v>
      </c>
      <c r="Y266">
        <v>8730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125509</v>
      </c>
      <c r="V267">
        <v>41265</v>
      </c>
      <c r="W267">
        <v>68403</v>
      </c>
      <c r="X267">
        <v>5077</v>
      </c>
      <c r="Y267">
        <v>189916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1658</v>
      </c>
      <c r="V268">
        <v>-9874</v>
      </c>
      <c r="W268">
        <v>-14206</v>
      </c>
      <c r="X268">
        <v>-15746</v>
      </c>
      <c r="Y268">
        <v>17758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87743</v>
      </c>
      <c r="V269">
        <v>15923</v>
      </c>
      <c r="W269">
        <v>6266</v>
      </c>
      <c r="X269">
        <v>24664</v>
      </c>
      <c r="Y269">
        <v>205772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16742</v>
      </c>
      <c r="V270">
        <v>-7155</v>
      </c>
      <c r="W270">
        <v>-4081</v>
      </c>
      <c r="X270">
        <v>29356</v>
      </c>
      <c r="Y270">
        <v>38756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74904</v>
      </c>
      <c r="V271">
        <v>6974</v>
      </c>
      <c r="W271">
        <v>8643</v>
      </c>
      <c r="X271">
        <v>-1745</v>
      </c>
      <c r="Y271">
        <v>54900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48100</v>
      </c>
      <c r="V272">
        <v>-3357</v>
      </c>
      <c r="W272">
        <v>-7306</v>
      </c>
      <c r="X272">
        <v>-3906</v>
      </c>
      <c r="Y272">
        <v>119774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391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89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67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200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67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89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288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3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207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-204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3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3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-207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2604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6223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365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72920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15780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-6239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9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10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388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1154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-766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178171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388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388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78372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4698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51718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12247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16468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-1241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391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-1632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1875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391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1361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1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-2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1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2130</v>
      </c>
      <c r="W500">
        <v>2557</v>
      </c>
      <c r="X500">
        <v>2504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2096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65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1249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5717</v>
      </c>
      <c r="V507">
        <v>5224</v>
      </c>
      <c r="W507">
        <v>4315</v>
      </c>
      <c r="X507">
        <v>28994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12280</v>
      </c>
      <c r="V509">
        <v>13577</v>
      </c>
      <c r="W509">
        <v>7501</v>
      </c>
      <c r="X509">
        <v>17834</v>
      </c>
      <c r="Y509">
        <v>625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107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388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2212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1617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5604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373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661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1429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0</v>
      </c>
      <c r="N574">
        <v>0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0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168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-168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161441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65640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1619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307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22483</v>
      </c>
      <c r="V618">
        <v>2826</v>
      </c>
      <c r="W618">
        <v>7587</v>
      </c>
      <c r="X618">
        <v>-5249</v>
      </c>
      <c r="Y618">
        <v>614549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228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1073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179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3442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152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41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167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1930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543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2036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221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661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1255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1154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391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1632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22483</v>
      </c>
      <c r="V670">
        <v>2826</v>
      </c>
      <c r="W670">
        <v>7587</v>
      </c>
      <c r="X670">
        <v>-5249</v>
      </c>
      <c r="Y670">
        <v>614549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118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5722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1930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1617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18383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5478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1840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373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4526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661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8176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1422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575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233025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3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310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717282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217628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22289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222852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45555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66007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139594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3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221344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106431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1632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15780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39811</v>
      </c>
      <c r="V962">
        <v>47051</v>
      </c>
      <c r="W962">
        <v>32861</v>
      </c>
      <c r="X962">
        <v>46567</v>
      </c>
      <c r="Y962">
        <v>9608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-1021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343980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81663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70717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3580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323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0</v>
      </c>
      <c r="N1233">
        <v>0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0</v>
      </c>
      <c r="N1239">
        <v>0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0</v>
      </c>
      <c r="N1245">
        <v>0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0</v>
      </c>
      <c r="Z1255">
        <v>0</v>
      </c>
    </row>
    <row r="1256" spans="1:26" x14ac:dyDescent="0.25">
      <c r="A1256">
        <v>2032</v>
      </c>
      <c r="B1256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0</v>
      </c>
      <c r="Z1256">
        <v>0</v>
      </c>
    </row>
    <row r="1257" spans="1:26" x14ac:dyDescent="0.25">
      <c r="A1257">
        <v>2033</v>
      </c>
      <c r="B1257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</row>
    <row r="1258" spans="1:26" x14ac:dyDescent="0.25">
      <c r="A1258">
        <v>2034</v>
      </c>
      <c r="B1258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0</v>
      </c>
      <c r="Z1258">
        <v>0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0</v>
      </c>
      <c r="Z1259">
        <v>0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0</v>
      </c>
      <c r="Z1260">
        <v>0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0</v>
      </c>
      <c r="Z1262">
        <v>0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0</v>
      </c>
      <c r="Z1263">
        <v>0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0</v>
      </c>
      <c r="Z1265">
        <v>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0</v>
      </c>
      <c r="Z1266">
        <v>0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618</v>
      </c>
      <c r="Z1269">
        <v>0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0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0</v>
      </c>
      <c r="Z1272">
        <v>0</v>
      </c>
    </row>
    <row r="1273" spans="1:26" x14ac:dyDescent="0.25">
      <c r="A1273">
        <v>2049</v>
      </c>
      <c r="B1273" t="s">
        <v>1070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21052</v>
      </c>
      <c r="Z1273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L</v>
      </c>
      <c r="P1" t="str">
        <f>VLOOKUP(G2,N3:P14,3,FALSE)</f>
        <v>X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133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4605.2855924978685</v>
      </c>
      <c r="C5" s="25">
        <f ca="1">+C34+C62+C90+C118+C146+C174</f>
        <v>3531</v>
      </c>
      <c r="D5" s="238">
        <f ca="1">IF(B5=0,"",1-((B5-C5)/ABS(B5)))</f>
        <v>0.76672769344687153</v>
      </c>
      <c r="E5" s="25">
        <f ca="1">+E34+E62+E90+E118+E146+E174</f>
        <v>2289</v>
      </c>
      <c r="F5" s="26">
        <f t="shared" ref="F5:F28" ca="1" si="0">IF(ISERROR(((C5-E5)/ABS(E5))-1),0,((C5-E5)/ABS(E5)))</f>
        <v>0.54259501965923984</v>
      </c>
      <c r="G5" s="27">
        <f t="shared" ref="G5:I6" ca="1" si="1">+G34+G62+G90+G118+G146+G174</f>
        <v>32</v>
      </c>
      <c r="H5" s="23">
        <f t="shared" ca="1" si="1"/>
        <v>42983.802216538788</v>
      </c>
      <c r="I5" s="24">
        <f t="shared" ca="1" si="1"/>
        <v>23694</v>
      </c>
      <c r="J5" s="238">
        <f ca="1">IF(H5=0,"",1-((H5-I5)/ABS(H5)))</f>
        <v>0.55123090043633483</v>
      </c>
      <c r="K5" s="25">
        <f ca="1">+K34+K62+K90+K118+K146+K174</f>
        <v>23067</v>
      </c>
      <c r="L5" s="26">
        <f t="shared" ref="L5:L28" ca="1" si="2">IF(ISERROR(((I5-K5)/ABS(K5))-1),0,((I5-K5)/ABS(K5)))</f>
        <v>2.7181688125894134E-2</v>
      </c>
      <c r="M5" s="28">
        <f ca="1">+M34+M62+M90+M118+M146+M174</f>
        <v>239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2331.096196868009</v>
      </c>
      <c r="C6" s="32">
        <f ca="1">+C35+C63+C91+C119+C147+C175</f>
        <v>1680</v>
      </c>
      <c r="D6" s="239">
        <f ca="1">IF(B6=0,"",1+((B6-C6)/ABS(B6)))</f>
        <v>1.2793090211132438</v>
      </c>
      <c r="E6" s="32">
        <f ca="1">+E35+E63+E91+E119+E147+E175</f>
        <v>2246</v>
      </c>
      <c r="F6" s="33">
        <f t="shared" ca="1" si="0"/>
        <v>-0.25200356188780054</v>
      </c>
      <c r="G6" s="34">
        <f t="shared" ca="1" si="1"/>
        <v>8</v>
      </c>
      <c r="H6" s="30">
        <f t="shared" ca="1" si="1"/>
        <v>19163.310961968677</v>
      </c>
      <c r="I6" s="31">
        <f t="shared" ca="1" si="1"/>
        <v>29696</v>
      </c>
      <c r="J6" s="239">
        <f ca="1">IF(H6=0,"",1+((H6-I6)/ABS(H6)))</f>
        <v>0.45037216904039201</v>
      </c>
      <c r="K6" s="32">
        <f ca="1">+K35+K63+K91+K119+K147+K175</f>
        <v>15366</v>
      </c>
      <c r="L6" s="33">
        <f t="shared" ca="1" si="2"/>
        <v>0.93257841988806456</v>
      </c>
      <c r="M6" s="35">
        <f ca="1">+M35+M63+M91+M119+M147+M175</f>
        <v>96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2274.1893956298595</v>
      </c>
      <c r="C7" s="38">
        <f ca="1">+C5-C6</f>
        <v>1851</v>
      </c>
      <c r="D7" s="240">
        <f ca="1">IF(B7=0,"",1-((B7-C7)/ABS(B7)))</f>
        <v>0.81391637985689713</v>
      </c>
      <c r="E7" s="38">
        <f ca="1">+E5-E6</f>
        <v>43</v>
      </c>
      <c r="F7" s="39">
        <f t="shared" ca="1" si="0"/>
        <v>42.046511627906973</v>
      </c>
      <c r="G7" s="40">
        <f ca="1">+G5-G6</f>
        <v>24</v>
      </c>
      <c r="H7" s="37">
        <f ca="1">+H5-H6</f>
        <v>23820.491254570112</v>
      </c>
      <c r="I7" s="38">
        <f ca="1">+I5-I6</f>
        <v>-6002</v>
      </c>
      <c r="J7" s="240">
        <f ca="1">IF(H7=0,"",1-((H7-I7)/ABS(H7)))</f>
        <v>-0.25196793533166439</v>
      </c>
      <c r="K7" s="38">
        <f ca="1">+K5-K6</f>
        <v>7701</v>
      </c>
      <c r="L7" s="39">
        <f t="shared" ca="1" si="2"/>
        <v>-1.7793793013894299</v>
      </c>
      <c r="M7" s="41">
        <f ca="1">+M5-M6</f>
        <v>143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604.43307757885759</v>
      </c>
      <c r="C8" s="45">
        <f ca="1">+C37+C65+C93+C121+C149+C177</f>
        <v>3737</v>
      </c>
      <c r="D8" s="241">
        <f t="shared" ref="D8" ca="1" si="3">IF(B8=0,"",1-((B8-C8)/ABS(B8)))</f>
        <v>6.182653032440057</v>
      </c>
      <c r="E8" s="45">
        <f ca="1">+E37+E65+E93+E121+E149+E177</f>
        <v>900</v>
      </c>
      <c r="F8" s="46">
        <f t="shared" ca="1" si="0"/>
        <v>3.152222222222222</v>
      </c>
      <c r="G8" s="47">
        <f t="shared" ref="G8:I9" ca="1" si="4">+G37+G65+G93+G121+G149+G177</f>
        <v>5</v>
      </c>
      <c r="H8" s="43">
        <f t="shared" ca="1" si="4"/>
        <v>5626.5984654731465</v>
      </c>
      <c r="I8" s="44">
        <f t="shared" ca="1" si="4"/>
        <v>10376</v>
      </c>
      <c r="J8" s="241">
        <f t="shared" ref="J8" ca="1" si="5">IF(H8=0,"",1-((H8-I8)/ABS(H8)))</f>
        <v>1.8440981818181816</v>
      </c>
      <c r="K8" s="45">
        <f ca="1">+K37+K65+K93+K121+K149+K177</f>
        <v>3096</v>
      </c>
      <c r="L8" s="46">
        <f t="shared" ca="1" si="2"/>
        <v>2.351421188630491</v>
      </c>
      <c r="M8" s="48">
        <f ca="1">+M37+M65+M93+M121+M149+M177</f>
        <v>48</v>
      </c>
      <c r="N8" s="259" t="s">
        <v>129</v>
      </c>
      <c r="O8" s="259" t="s">
        <v>135</v>
      </c>
      <c r="P8" s="259" t="s">
        <v>146</v>
      </c>
      <c r="T8" s="264">
        <f ca="1">+B8+B17+B20</f>
        <v>6820.9718670076718</v>
      </c>
    </row>
    <row r="9" spans="1:20" x14ac:dyDescent="0.25">
      <c r="A9" s="29" t="s">
        <v>123</v>
      </c>
      <c r="B9" s="31">
        <f ca="1">+B38+B66+B94+B122+B150+B178</f>
        <v>241.61073825503354</v>
      </c>
      <c r="C9" s="32">
        <f ca="1">+C38+C66+C94+C122+C150+C178</f>
        <v>2263</v>
      </c>
      <c r="D9" s="239">
        <f ca="1">IF(B9=0,"",1+((B9-C9)/ABS(B9)))</f>
        <v>-7.3663055555555559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4</v>
      </c>
      <c r="H9" s="30">
        <f t="shared" ca="1" si="4"/>
        <v>1995.5257270693514</v>
      </c>
      <c r="I9" s="31">
        <f ca="1">+I38+I66+I94+I122+I150+I178</f>
        <v>3163</v>
      </c>
      <c r="J9" s="239">
        <f ca="1">IF(H9=0,"",1+((H9-I9)/ABS(H9)))</f>
        <v>0.41495403587443958</v>
      </c>
      <c r="K9" s="32">
        <f ca="1">+K38+K66+K94+K122+K150+K178</f>
        <v>1092</v>
      </c>
      <c r="L9" s="33">
        <f t="shared" ca="1" si="2"/>
        <v>1.8965201465201464</v>
      </c>
      <c r="M9" s="35">
        <f ca="1">+M38+M66+M94+M122+M150+M178</f>
        <v>98</v>
      </c>
      <c r="N9" s="259" t="s">
        <v>130</v>
      </c>
      <c r="O9" s="259" t="s">
        <v>136</v>
      </c>
      <c r="P9" s="259" t="s">
        <v>149</v>
      </c>
      <c r="T9" s="264">
        <f ca="1">+B9+B18+B21</f>
        <v>3186.8008948545862</v>
      </c>
    </row>
    <row r="10" spans="1:20" x14ac:dyDescent="0.25">
      <c r="A10" s="36" t="s">
        <v>124</v>
      </c>
      <c r="B10" s="38">
        <f ca="1">+B8-B9</f>
        <v>362.82233932382405</v>
      </c>
      <c r="C10" s="38">
        <f ca="1">+C8-C9</f>
        <v>1474</v>
      </c>
      <c r="D10" s="240">
        <f ca="1">IF(B10=0,"",1-((B10-C10)/ABS(B10)))</f>
        <v>4.062594389163106</v>
      </c>
      <c r="E10" s="38">
        <f ca="1">+E8-E9</f>
        <v>900</v>
      </c>
      <c r="F10" s="39">
        <f t="shared" ca="1" si="0"/>
        <v>0.63777777777777778</v>
      </c>
      <c r="G10" s="40">
        <f ca="1">+G8-G9</f>
        <v>1</v>
      </c>
      <c r="H10" s="37">
        <f t="shared" ref="H10:I10" ca="1" si="6">+H8-H9</f>
        <v>3631.072738403795</v>
      </c>
      <c r="I10" s="38">
        <f t="shared" ca="1" si="6"/>
        <v>7213</v>
      </c>
      <c r="J10" s="240">
        <f ca="1">IF(H10=0,"",1-((H10-I10)/ABS(H10)))</f>
        <v>1.9864653009321995</v>
      </c>
      <c r="K10" s="38">
        <f ca="1">+K8-K9</f>
        <v>2004</v>
      </c>
      <c r="L10" s="39">
        <f t="shared" ca="1" si="2"/>
        <v>2.5993013972055889</v>
      </c>
      <c r="M10" s="41">
        <f ca="1">+M8-M9</f>
        <v>-50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676.04433077578858</v>
      </c>
      <c r="C11" s="45">
        <f ca="1">+C40+C68+C96+C124+C152+C180</f>
        <v>163</v>
      </c>
      <c r="D11" s="241">
        <f ca="1">IF(B11=0,"",1-((B11-C11)/ABS(B11)))</f>
        <v>0.24110844892812111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1</v>
      </c>
      <c r="H11" s="43">
        <f t="shared" ca="1" si="7"/>
        <v>6317.9880647911341</v>
      </c>
      <c r="I11" s="44">
        <f t="shared" ca="1" si="7"/>
        <v>1531</v>
      </c>
      <c r="J11" s="241">
        <f ca="1">IF(H11=0,"",1-((H11-I11)/ABS(H11)))</f>
        <v>0.24232397787073268</v>
      </c>
      <c r="K11" s="45">
        <f ca="1">+K40+K68+K96+K124+K152+K180</f>
        <v>1843</v>
      </c>
      <c r="L11" s="46">
        <f t="shared" ca="1" si="2"/>
        <v>-0.16928920238741182</v>
      </c>
      <c r="M11" s="48">
        <f ca="1">+M40+M68+M96+M124+M152+M180</f>
        <v>2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634.36689038031318</v>
      </c>
      <c r="C12" s="32">
        <f ca="1">+C41+C69+C97+C125+C153+C181</f>
        <v>1172</v>
      </c>
      <c r="D12" s="239">
        <f ca="1">IF(B12=0,"",1+((B12-C12)/ABS(B12)))</f>
        <v>0.15248869735719162</v>
      </c>
      <c r="E12" s="32">
        <f ca="1">+E41+E69+E97+E125+E153+E181</f>
        <v>2208</v>
      </c>
      <c r="F12" s="33">
        <f t="shared" ca="1" si="0"/>
        <v>-0.46920289855072461</v>
      </c>
      <c r="G12" s="34">
        <f t="shared" ca="1" si="7"/>
        <v>7</v>
      </c>
      <c r="H12" s="30">
        <f t="shared" ca="1" si="7"/>
        <v>5261.7449664429541</v>
      </c>
      <c r="I12" s="31">
        <f t="shared" ca="1" si="7"/>
        <v>13136</v>
      </c>
      <c r="J12" s="239">
        <f ca="1">IF(H12=0,"",1+((H12-I12)/ABS(H12)))</f>
        <v>-0.49651020408163205</v>
      </c>
      <c r="K12" s="32">
        <f ca="1">+K41+K69+K97+K125+K153+K181</f>
        <v>9548</v>
      </c>
      <c r="L12" s="33">
        <f t="shared" ca="1" si="2"/>
        <v>0.37578550481776291</v>
      </c>
      <c r="M12" s="35">
        <f ca="1">+M41+M69+M97+M125+M153+M181</f>
        <v>73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41.677440395475401</v>
      </c>
      <c r="C13" s="38">
        <f ca="1">+C11-C12</f>
        <v>-1009</v>
      </c>
      <c r="D13" s="240">
        <f ca="1">IF(B13=0,"",1-((B13-C13)/ABS(B13)))</f>
        <v>-24.209740099815235</v>
      </c>
      <c r="E13" s="38">
        <f ca="1">+E11-E12</f>
        <v>-2208</v>
      </c>
      <c r="F13" s="39">
        <f t="shared" ca="1" si="0"/>
        <v>0.54302536231884058</v>
      </c>
      <c r="G13" s="40">
        <f ca="1">+G11-G12</f>
        <v>-6</v>
      </c>
      <c r="H13" s="37">
        <f t="shared" ref="H13:I13" ca="1" si="8">+H11-H12</f>
        <v>1056.24309834818</v>
      </c>
      <c r="I13" s="38">
        <f t="shared" ca="1" si="8"/>
        <v>-11605</v>
      </c>
      <c r="J13" s="240">
        <f ca="1">IF(H13=0,"",1-((H13-I13)/ABS(H13)))</f>
        <v>-10.987054039120952</v>
      </c>
      <c r="K13" s="38">
        <f ca="1">+K11-K12</f>
        <v>-7705</v>
      </c>
      <c r="L13" s="39">
        <f t="shared" ca="1" si="2"/>
        <v>-0.5061648280337443</v>
      </c>
      <c r="M13" s="41">
        <f ca="1">+M11-M12</f>
        <v>-71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1676.8968456947996</v>
      </c>
      <c r="C14" s="45">
        <f ca="1">+C43+C71+C99+C127+C155+C183</f>
        <v>2426</v>
      </c>
      <c r="D14" s="241">
        <f ca="1">IF(B14=0,"",1-((B14-C14)/ABS(B14)))</f>
        <v>1.446719877986782</v>
      </c>
      <c r="E14" s="45">
        <f ca="1">+E43+E71+E99+E127+E155+E183</f>
        <v>3105</v>
      </c>
      <c r="F14" s="46">
        <f t="shared" ca="1" si="0"/>
        <v>-0.21867954911433171</v>
      </c>
      <c r="G14" s="47">
        <f t="shared" ref="G14:I15" ca="1" si="9">+G43+G71+G99+G127+G155+G183</f>
        <v>5</v>
      </c>
      <c r="H14" s="43">
        <f t="shared" ca="1" si="9"/>
        <v>15653.026427962488</v>
      </c>
      <c r="I14" s="44">
        <f t="shared" ca="1" si="9"/>
        <v>13659</v>
      </c>
      <c r="J14" s="241">
        <f ca="1">IF(H14=0,"",1-((H14-I14)/ABS(H14)))</f>
        <v>0.87261080551168246</v>
      </c>
      <c r="K14" s="45">
        <f ca="1">+K43+K71+K99+K127+K155+K183</f>
        <v>8850</v>
      </c>
      <c r="L14" s="46">
        <f t="shared" ca="1" si="2"/>
        <v>0.54338983050847456</v>
      </c>
      <c r="M14" s="48">
        <f ca="1">+M43+M71+M99+M127+M155+M183</f>
        <v>112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991.05145413870264</v>
      </c>
      <c r="C15" s="32">
        <f ca="1">+C44+C72+C100+C128+C156+C184</f>
        <v>2871</v>
      </c>
      <c r="D15" s="239">
        <f ca="1">IF(B15=0,"",1+((B15-C15)/ABS(B15)))</f>
        <v>-0.89692325056433364</v>
      </c>
      <c r="E15" s="32">
        <f ca="1">+E44+E72+E100+E128+E156+E184</f>
        <v>4010</v>
      </c>
      <c r="F15" s="33">
        <f t="shared" ca="1" si="0"/>
        <v>-0.28403990024937653</v>
      </c>
      <c r="G15" s="34">
        <f t="shared" ca="1" si="9"/>
        <v>15</v>
      </c>
      <c r="H15" s="30">
        <f t="shared" ca="1" si="9"/>
        <v>8143.1767337807623</v>
      </c>
      <c r="I15" s="31">
        <f t="shared" ca="1" si="9"/>
        <v>10735</v>
      </c>
      <c r="J15" s="239">
        <f ca="1">IF(H15=0,"",1+((H15-I15)/ABS(H15)))</f>
        <v>0.68171840659340688</v>
      </c>
      <c r="K15" s="32">
        <f ca="1">+K44+K72+K100+K128+K156+K184</f>
        <v>9836</v>
      </c>
      <c r="L15" s="33">
        <f t="shared" ca="1" si="2"/>
        <v>9.1398942659617732E-2</v>
      </c>
      <c r="M15" s="35">
        <f ca="1">+M44+M72+M100+M128+M156+M184</f>
        <v>50</v>
      </c>
    </row>
    <row r="16" spans="1:20" x14ac:dyDescent="0.25">
      <c r="A16" s="36" t="s">
        <v>110</v>
      </c>
      <c r="B16" s="38">
        <f ca="1">+B14-B15</f>
        <v>685.84539155609696</v>
      </c>
      <c r="C16" s="38">
        <f ca="1">+C14-C15</f>
        <v>-445</v>
      </c>
      <c r="D16" s="240">
        <f ca="1">IF(B16=0,"",1-((B16-C16)/ABS(B16)))</f>
        <v>-0.64883427880203581</v>
      </c>
      <c r="E16" s="38">
        <f ca="1">+E14-E15</f>
        <v>-905</v>
      </c>
      <c r="F16" s="39">
        <f t="shared" ca="1" si="0"/>
        <v>0.50828729281767959</v>
      </c>
      <c r="G16" s="40">
        <f ca="1">+G14-G15</f>
        <v>-10</v>
      </c>
      <c r="H16" s="37">
        <f t="shared" ref="H16:I16" ca="1" si="10">+H14-H15</f>
        <v>7509.8496941817257</v>
      </c>
      <c r="I16" s="38">
        <f t="shared" ca="1" si="10"/>
        <v>2924</v>
      </c>
      <c r="J16" s="240">
        <f ca="1">IF(H16=0,"",1-((H16-I16)/ABS(H16)))</f>
        <v>0.38935532921056681</v>
      </c>
      <c r="K16" s="38">
        <f ca="1">+K14-K15</f>
        <v>-986</v>
      </c>
      <c r="L16" s="39">
        <f t="shared" ca="1" si="2"/>
        <v>3.9655172413793105</v>
      </c>
      <c r="M16" s="41">
        <f ca="1">+M14-M15</f>
        <v>62</v>
      </c>
    </row>
    <row r="17" spans="1:17" x14ac:dyDescent="0.25">
      <c r="A17" s="29" t="s">
        <v>109</v>
      </c>
      <c r="B17" s="31">
        <f ca="1">+B46+B74+B102+B130+B158+B186</f>
        <v>5470.5882352941171</v>
      </c>
      <c r="C17" s="32">
        <f ca="1">+C46+C74+C102+C130+C158+C186</f>
        <v>6743</v>
      </c>
      <c r="D17" s="239">
        <f ca="1">IF(B17=0,"",1-((B17-C17)/ABS(B17)))</f>
        <v>1.2325913978494625</v>
      </c>
      <c r="E17" s="32">
        <f ca="1">+E46+E74+E102+E130+E158+E186</f>
        <v>4765</v>
      </c>
      <c r="F17" s="33">
        <f t="shared" ca="1" si="0"/>
        <v>0.41511017838405034</v>
      </c>
      <c r="G17" s="34">
        <f t="shared" ref="G17:I18" ca="1" si="11">+G46+G74+G102+G130+G158+G186</f>
        <v>28</v>
      </c>
      <c r="H17" s="30">
        <f t="shared" ca="1" si="11"/>
        <v>51053.708439897695</v>
      </c>
      <c r="I17" s="31">
        <f t="shared" ca="1" si="11"/>
        <v>62860</v>
      </c>
      <c r="J17" s="239">
        <f ca="1">IF(H17=0,"",1-((H17-I17)/ABS(H17)))</f>
        <v>1.2312523795210901</v>
      </c>
      <c r="K17" s="32">
        <f ca="1">+K46+K74+K102+K130+K158+K186</f>
        <v>38443</v>
      </c>
      <c r="L17" s="33">
        <f t="shared" ca="1" si="2"/>
        <v>0.63514814140415676</v>
      </c>
      <c r="M17" s="35">
        <f ca="1">+M46+M74+M102+M130+M158+M186</f>
        <v>289</v>
      </c>
    </row>
    <row r="18" spans="1:17" x14ac:dyDescent="0.25">
      <c r="A18" s="29" t="s">
        <v>108</v>
      </c>
      <c r="B18" s="31">
        <f ca="1">+B47+B75+B103+B131+B159+B187</f>
        <v>2422.8187919463089</v>
      </c>
      <c r="C18" s="32">
        <f ca="1">+C47+C75+C103+C131+C159+C187</f>
        <v>4624</v>
      </c>
      <c r="D18" s="239">
        <f t="shared" ref="D18" ca="1" si="12">IF(B18=0,"",1+((B18-C18)/ABS(B18)))</f>
        <v>9.1479224376731505E-2</v>
      </c>
      <c r="E18" s="32">
        <f ca="1">+E47+E75+E103+E131+E159+E187</f>
        <v>1110</v>
      </c>
      <c r="F18" s="33">
        <f t="shared" ca="1" si="0"/>
        <v>3.1657657657657658</v>
      </c>
      <c r="G18" s="34">
        <f t="shared" ca="1" si="11"/>
        <v>16</v>
      </c>
      <c r="H18" s="30">
        <f t="shared" ca="1" si="11"/>
        <v>19926.174496644293</v>
      </c>
      <c r="I18" s="31">
        <f t="shared" ca="1" si="11"/>
        <v>29560</v>
      </c>
      <c r="J18" s="239">
        <f t="shared" ref="J18" ca="1" si="13">IF(H18=0,"",1+((H18-I18)/ABS(H18)))</f>
        <v>0.51652408218255286</v>
      </c>
      <c r="K18" s="32">
        <f ca="1">+K47+K75+K103+K131+K159+K187</f>
        <v>20838</v>
      </c>
      <c r="L18" s="33">
        <f t="shared" ca="1" si="2"/>
        <v>0.41856224205777903</v>
      </c>
      <c r="M18" s="35">
        <f ca="1">+M47+M75+M103+M131+M159+M187</f>
        <v>70</v>
      </c>
    </row>
    <row r="19" spans="1:17" x14ac:dyDescent="0.25">
      <c r="A19" s="215" t="s">
        <v>107</v>
      </c>
      <c r="B19" s="38">
        <f ca="1">+B17-B18</f>
        <v>3047.7694433478082</v>
      </c>
      <c r="C19" s="217">
        <f ca="1">+C17-C18</f>
        <v>2119</v>
      </c>
      <c r="D19" s="242">
        <f t="shared" ref="D19:D20" ca="1" si="14">IF(B19=0,"",1-((B19-C19)/ABS(B19)))</f>
        <v>0.69526256476683956</v>
      </c>
      <c r="E19" s="217">
        <f ca="1">+E17-E18</f>
        <v>3655</v>
      </c>
      <c r="F19" s="218">
        <f t="shared" ca="1" si="0"/>
        <v>-0.42024623803009575</v>
      </c>
      <c r="G19" s="219">
        <f ca="1">+G17-G18</f>
        <v>12</v>
      </c>
      <c r="H19" s="216">
        <f t="shared" ref="H19:I19" ca="1" si="15">+H17-H18</f>
        <v>31127.533943253402</v>
      </c>
      <c r="I19" s="217">
        <f t="shared" ca="1" si="15"/>
        <v>33300</v>
      </c>
      <c r="J19" s="242">
        <f t="shared" ref="J19:J20" ca="1" si="16">IF(H19=0,"",1-((H19-I19)/ABS(H19)))</f>
        <v>1.0697924243117711</v>
      </c>
      <c r="K19" s="217">
        <f ca="1">+K17-K18</f>
        <v>17605</v>
      </c>
      <c r="L19" s="218">
        <f t="shared" ca="1" si="2"/>
        <v>0.89150809429139444</v>
      </c>
      <c r="M19" s="220">
        <f ca="1">+M17-M18</f>
        <v>219</v>
      </c>
    </row>
    <row r="20" spans="1:17" x14ac:dyDescent="0.25">
      <c r="A20" s="42" t="s">
        <v>105</v>
      </c>
      <c r="B20" s="44">
        <f ca="1">+B49+B77+B105+B133+B161+B189</f>
        <v>745.95055413469731</v>
      </c>
      <c r="C20" s="45">
        <f ca="1">+C49+C77+C105+C133+C161+C189</f>
        <v>320</v>
      </c>
      <c r="D20" s="241">
        <f t="shared" ca="1" si="14"/>
        <v>0.42898285714285722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1</v>
      </c>
      <c r="H20" s="43">
        <f t="shared" ca="1" si="17"/>
        <v>6962.4893435635122</v>
      </c>
      <c r="I20" s="44">
        <f t="shared" ca="1" si="17"/>
        <v>3278</v>
      </c>
      <c r="J20" s="241">
        <f t="shared" ca="1" si="16"/>
        <v>0.47080862005632429</v>
      </c>
      <c r="K20" s="45">
        <f ca="1">+K49+K77+K105+K133+K161+K189</f>
        <v>3020</v>
      </c>
      <c r="L20" s="46">
        <f t="shared" ca="1" si="2"/>
        <v>8.5430463576158938E-2</v>
      </c>
      <c r="M20" s="48">
        <f ca="1">+M49+M77+M105+M133+M161+M189</f>
        <v>7</v>
      </c>
    </row>
    <row r="21" spans="1:17" x14ac:dyDescent="0.25">
      <c r="A21" s="29" t="s">
        <v>104</v>
      </c>
      <c r="B21" s="31">
        <f ca="1">+B50+B78+B106+B134+B162+B190</f>
        <v>522.37136465324386</v>
      </c>
      <c r="C21" s="32">
        <f ca="1">+C50+C78+C106+C134+C162+C190</f>
        <v>494</v>
      </c>
      <c r="D21" s="239">
        <f t="shared" ref="D21" ca="1" si="18">IF(B21=0,"",1+((B21-C21)/ABS(B21)))</f>
        <v>1.0543126338329765</v>
      </c>
      <c r="E21" s="32">
        <f ca="1">+E50+E78+E106+E134+E162+E190</f>
        <v>2195</v>
      </c>
      <c r="F21" s="33">
        <f t="shared" ca="1" si="0"/>
        <v>-0.7749430523917995</v>
      </c>
      <c r="G21" s="34">
        <f t="shared" ca="1" si="17"/>
        <v>1</v>
      </c>
      <c r="H21" s="30">
        <f t="shared" ca="1" si="17"/>
        <v>4302.0134228187926</v>
      </c>
      <c r="I21" s="31">
        <f t="shared" ca="1" si="17"/>
        <v>923</v>
      </c>
      <c r="J21" s="239">
        <f t="shared" ref="J21" ca="1" si="19">IF(H21=0,"",1+((H21-I21)/ABS(H21)))</f>
        <v>1.785449297971919</v>
      </c>
      <c r="K21" s="32">
        <f ca="1">+K50+K78+K106+K134+K162+K190</f>
        <v>12313</v>
      </c>
      <c r="L21" s="33">
        <f t="shared" ca="1" si="2"/>
        <v>-0.9250385771136197</v>
      </c>
      <c r="M21" s="35">
        <f ca="1">+M50+M78+M106+M134+M162+M190</f>
        <v>2</v>
      </c>
    </row>
    <row r="22" spans="1:17" x14ac:dyDescent="0.25">
      <c r="A22" s="36" t="s">
        <v>106</v>
      </c>
      <c r="B22" s="38">
        <f ca="1">+B20-B21</f>
        <v>223.57918948145345</v>
      </c>
      <c r="C22" s="38">
        <f ca="1">+C20-C21</f>
        <v>-174</v>
      </c>
      <c r="D22" s="240">
        <f t="shared" ref="D22:D26" ca="1" si="20">IF(B22=0,"",1-((B22-C22)/ABS(B22)))</f>
        <v>-0.77824774480826098</v>
      </c>
      <c r="E22" s="38">
        <f ca="1">+E20-E21</f>
        <v>-2195</v>
      </c>
      <c r="F22" s="39">
        <f t="shared" ca="1" si="0"/>
        <v>0.92072892938496587</v>
      </c>
      <c r="G22" s="40">
        <f ca="1">+G20-G21</f>
        <v>0</v>
      </c>
      <c r="H22" s="37">
        <f t="shared" ref="H22:I22" ca="1" si="21">+H20-H21</f>
        <v>2660.4759207447196</v>
      </c>
      <c r="I22" s="38">
        <f t="shared" ca="1" si="21"/>
        <v>2355</v>
      </c>
      <c r="J22" s="240">
        <f t="shared" ref="J22:J26" ca="1" si="22">IF(H22=0,"",1-((H22-I22)/ABS(H22)))</f>
        <v>0.885179971612293</v>
      </c>
      <c r="K22" s="38"/>
      <c r="L22" s="39">
        <f t="shared" ca="1" si="2"/>
        <v>0</v>
      </c>
      <c r="M22" s="41">
        <f ca="1">+M20-M21</f>
        <v>5</v>
      </c>
    </row>
    <row r="23" spans="1:17" x14ac:dyDescent="0.25">
      <c r="A23" s="42" t="s">
        <v>859</v>
      </c>
      <c r="B23" s="44">
        <f ca="1">+B52+B80+B108+B136+B164+B192</f>
        <v>59.676044330775788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554.98721227621479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550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60.402684563758385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496.6442953020134</v>
      </c>
      <c r="I24" s="31">
        <f t="shared" ca="1" si="24"/>
        <v>1349</v>
      </c>
      <c r="J24" s="239">
        <f t="shared" ref="J24" ca="1" si="27">IF(H24=0,"",1+((H24-I24)/ABS(H24)))</f>
        <v>-0.71622972972972976</v>
      </c>
      <c r="K24" s="32">
        <f ca="1">+K53+K81+K109+K137+K165+K193</f>
        <v>371</v>
      </c>
      <c r="L24" s="33">
        <f t="shared" ca="1" si="25"/>
        <v>2.6361185983827493</v>
      </c>
      <c r="M24" s="35">
        <f ca="1">+M53+M81+M109+M137+M165+M193</f>
        <v>7</v>
      </c>
    </row>
    <row r="25" spans="1:17" x14ac:dyDescent="0.25">
      <c r="A25" s="36" t="s">
        <v>861</v>
      </c>
      <c r="B25" s="38">
        <f ca="1">+B23-B24</f>
        <v>-0.7266402329825965</v>
      </c>
      <c r="C25" s="38">
        <f ca="1">+C23-C24</f>
        <v>0</v>
      </c>
      <c r="D25" s="240">
        <f t="shared" ref="D25" ca="1" si="28">IF(B25=0,"",1-((B25-C25)/ABS(B25)))</f>
        <v>2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58.342916974201387</v>
      </c>
      <c r="I25" s="38">
        <f t="shared" ca="1" si="29"/>
        <v>-1349</v>
      </c>
      <c r="J25" s="240">
        <f t="shared" ref="J25" ca="1" si="30">IF(H25=0,"",1-((H25-I25)/ABS(H25)))</f>
        <v>-23.121915563401011</v>
      </c>
      <c r="K25" s="38"/>
      <c r="L25" s="39">
        <f t="shared" ca="1" si="25"/>
        <v>0</v>
      </c>
      <c r="M25" s="41">
        <f ca="1">+M23-M24</f>
        <v>-7</v>
      </c>
    </row>
    <row r="26" spans="1:17" x14ac:dyDescent="0.25">
      <c r="A26" s="42" t="s">
        <v>90</v>
      </c>
      <c r="B26" s="44">
        <f ca="1">+B5+B8+B11+B14+B17+B20+B23</f>
        <v>13838.874680306904</v>
      </c>
      <c r="C26" s="45">
        <f ca="1">+C5+C8+C11+C14+C17+C20+C23</f>
        <v>16920</v>
      </c>
      <c r="D26" s="241">
        <f t="shared" ca="1" si="20"/>
        <v>1.2226427647384956</v>
      </c>
      <c r="E26" s="45">
        <f ca="1">+E55+E83+E111+E139+E167+E195</f>
        <v>11059</v>
      </c>
      <c r="F26" s="46">
        <f t="shared" ca="1" si="0"/>
        <v>0.52997558549597612</v>
      </c>
      <c r="G26" s="47">
        <f t="shared" ref="G26:G27" ca="1" si="31">+G55+G83+G111+G139+G167+G195</f>
        <v>72</v>
      </c>
      <c r="H26" s="44">
        <f t="shared" ref="H26" ca="1" si="32">+H5+H8+H11+H14+H17+H20+H23</f>
        <v>129152.60017050299</v>
      </c>
      <c r="I26" s="45">
        <f ca="1">+I5+I8+I11+I14+I17+I20+I23</f>
        <v>115398</v>
      </c>
      <c r="J26" s="241">
        <f t="shared" ca="1" si="22"/>
        <v>0.89350117494851344</v>
      </c>
      <c r="K26" s="45">
        <f ca="1">K5+K8+K11+K14+K17+K20</f>
        <v>78319</v>
      </c>
      <c r="L26" s="46">
        <f t="shared" ca="1" si="2"/>
        <v>0.47343556480547505</v>
      </c>
      <c r="M26" s="48">
        <f ca="1">+M55+M83+M111+M139+M167+M195</f>
        <v>697</v>
      </c>
    </row>
    <row r="27" spans="1:17" ht="15.75" thickBot="1" x14ac:dyDescent="0.3">
      <c r="A27" s="29" t="s">
        <v>91</v>
      </c>
      <c r="B27" s="31">
        <f ca="1">+B6+B9+B12+B15+B18+B21+B24</f>
        <v>7203.7181208053698</v>
      </c>
      <c r="C27" s="32">
        <f t="shared" ref="C27" ca="1" si="33">+C6+C9+C12+C15+C18+C21+C24</f>
        <v>13104</v>
      </c>
      <c r="D27" s="239">
        <f t="shared" ref="D27" ca="1" si="34">IF(B27=0,"",1+((B27-C27)/ABS(B27)))</f>
        <v>0.18093937321703757</v>
      </c>
      <c r="E27" s="32">
        <f ca="1">+E56+E84+E112+E140+E168+E196</f>
        <v>11769</v>
      </c>
      <c r="F27" s="33">
        <f t="shared" ca="1" si="0"/>
        <v>0.11343359673719093</v>
      </c>
      <c r="G27" s="34">
        <f t="shared" ca="1" si="31"/>
        <v>51</v>
      </c>
      <c r="H27" s="31">
        <f t="shared" ref="H27:I27" ca="1" si="35">+H6+H9+H12+H15+H18+H21+H24</f>
        <v>59288.590604026846</v>
      </c>
      <c r="I27" s="32">
        <f t="shared" ca="1" si="35"/>
        <v>88562</v>
      </c>
      <c r="J27" s="239">
        <f t="shared" ref="J27" ca="1" si="36">IF(H27=0,"",1+((H27-I27)/ABS(H27)))</f>
        <v>0.50625560335069053</v>
      </c>
      <c r="K27" s="45">
        <f ca="1">K6+K9+K12+K15+K18+K21</f>
        <v>68993</v>
      </c>
      <c r="L27" s="33">
        <f t="shared" ca="1" si="2"/>
        <v>0.28363747046801852</v>
      </c>
      <c r="M27" s="35">
        <f ca="1">+M56+M84+M112+M140+M168+M196</f>
        <v>389</v>
      </c>
    </row>
    <row r="28" spans="1:17" ht="15.75" thickBot="1" x14ac:dyDescent="0.3">
      <c r="A28" s="49" t="s">
        <v>92</v>
      </c>
      <c r="B28" s="51">
        <f ca="1">+B7+B10+B13+B16+B19+B22+B25</f>
        <v>6635.1565595015354</v>
      </c>
      <c r="C28" s="51">
        <f ca="1">+C7+C10+C13+C16+C19+C22+C25</f>
        <v>3816</v>
      </c>
      <c r="D28" s="243">
        <f t="shared" ref="D28" ca="1" si="37">IF(B28=0,"",1-((B28-C28)/ABS(B28)))</f>
        <v>0.57511830591781488</v>
      </c>
      <c r="E28" s="51">
        <f ca="1">+E26-E27</f>
        <v>-710</v>
      </c>
      <c r="F28" s="52">
        <f t="shared" ca="1" si="0"/>
        <v>6.3746478873239436</v>
      </c>
      <c r="G28" s="53">
        <f ca="1">+G26-G27</f>
        <v>21</v>
      </c>
      <c r="H28" s="50">
        <f ca="1">+H26-H27</f>
        <v>69864.009566476147</v>
      </c>
      <c r="I28" s="51">
        <f t="shared" ref="I28" ca="1" si="38">+I26-I27</f>
        <v>26836</v>
      </c>
      <c r="J28" s="243">
        <f t="shared" ref="J28" ca="1" si="39">IF(H28=0,"",1-((H28-I28)/ABS(H28)))</f>
        <v>0.38411766181935691</v>
      </c>
      <c r="K28" s="51">
        <f ca="1">K26-K27</f>
        <v>9326</v>
      </c>
      <c r="L28" s="52">
        <f t="shared" ca="1" si="2"/>
        <v>1.8775466437915505</v>
      </c>
      <c r="M28" s="54">
        <f ca="1">+M26-M27</f>
        <v>308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1612.1057118499573</v>
      </c>
      <c r="C34" s="72">
        <f ca="1">INDIRECT($N$1&amp; "!" &amp;$P$1&amp;N34)</f>
        <v>1320</v>
      </c>
      <c r="D34" s="244">
        <f ca="1">IF(B34=0,"",1-((B34-C34)/ABS(B34)))</f>
        <v>0.81880486515071393</v>
      </c>
      <c r="E34" s="73">
        <f ca="1">INDIRECT($Q$1&amp; "!" &amp;$P$1&amp;P34)</f>
        <v>1522</v>
      </c>
      <c r="F34" s="74">
        <f t="shared" ref="F34:F57" ca="1" si="40">IF(ISERROR(((C34-E34)/ABS(E34))-1),0,((C34-E34)/ABS(E34)))</f>
        <v>-0.13272010512483573</v>
      </c>
      <c r="G34" s="75">
        <f ca="1">INDIRECT($N$1&amp; "!" &amp;$P$1&amp;R34)</f>
        <v>24</v>
      </c>
      <c r="H34" s="71">
        <f ca="1">SUM(INDIRECT($N$1&amp;"!"&amp;$O$3&amp;N34&amp;":"&amp;$O$1&amp;N34))/1.173</f>
        <v>15046.88832054561</v>
      </c>
      <c r="I34" s="71">
        <f ca="1">SUM(INDIRECT($N$1&amp;"!"&amp;$P$3&amp;N34&amp;":"&amp;$P$1&amp;N34))</f>
        <v>12747</v>
      </c>
      <c r="J34" s="244">
        <f ca="1">IF(H34=0,"",1-((H34-I34)/ABS(H34)))</f>
        <v>0.8471518980169972</v>
      </c>
      <c r="K34" s="73">
        <f ca="1">SUM(INDIRECT($Q$1&amp;"!"&amp;$P$3&amp;P34&amp;":"&amp;$P$1&amp;P34))</f>
        <v>13595</v>
      </c>
      <c r="L34" s="74">
        <f t="shared" ref="L34:L57" ca="1" si="41">IF(ISERROR(((I34-K34)/ABS(K34))-1),0,((I34-K34)/ABS(K34)))</f>
        <v>-6.2375873482898123E-2</v>
      </c>
      <c r="M34" s="76">
        <f ca="1">SUM(INDIRECT($N$1&amp;"!"&amp;$P$3&amp;R34&amp;":"&amp;$P$1&amp;R34))</f>
        <v>166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931.76733780760628</v>
      </c>
      <c r="C35" s="79">
        <f ca="1">INDIRECT($N$1&amp; "!" &amp;$P$1&amp;N35)</f>
        <v>836</v>
      </c>
      <c r="D35" s="237">
        <f ca="1">IF(B35=0,"",1+((B35-C35)/ABS(B35)))</f>
        <v>1.1027803121248501</v>
      </c>
      <c r="E35" s="79">
        <f ca="1">INDIRECT($Q$1&amp; "!" &amp;$P$1&amp;P35)</f>
        <v>605</v>
      </c>
      <c r="F35" s="80">
        <f t="shared" ca="1" si="40"/>
        <v>0.38181818181818183</v>
      </c>
      <c r="G35" s="81">
        <f ca="1">INDIRECT($N$1&amp; "!" &amp;$P$1&amp;R35)</f>
        <v>1</v>
      </c>
      <c r="H35" s="77">
        <f ca="1">SUM(INDIRECT($N$1&amp;"!"&amp;$O$3&amp;N35&amp;":"&amp;$O$1&amp;N35))/0.894</f>
        <v>7662.1923937360179</v>
      </c>
      <c r="I35" s="78">
        <f ca="1">SUM(INDIRECT($N$1&amp;"!"&amp;$P$3&amp;N35&amp;":"&amp;$P$1&amp;N35))</f>
        <v>18728</v>
      </c>
      <c r="J35" s="237">
        <f ca="1">IF(H35=0,"",1+((H35-I35)/ABS(H35)))</f>
        <v>-0.44420905109489039</v>
      </c>
      <c r="K35" s="79">
        <f ca="1">SUM(INDIRECT($Q$1&amp;"!"&amp;$P$3&amp;P35&amp;":"&amp;$P$1&amp;P35))</f>
        <v>6834</v>
      </c>
      <c r="L35" s="80">
        <f t="shared" ca="1" si="41"/>
        <v>1.7404155692127596</v>
      </c>
      <c r="M35" s="82">
        <f t="shared" ref="M35:M56" ca="1" si="42">SUM(INDIRECT($N$1&amp;"!"&amp;$P$3&amp;R35&amp;":"&amp;$P$1&amp;R35))</f>
        <v>55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680.33837404235101</v>
      </c>
      <c r="C36" s="85">
        <f ca="1">+C34-C35</f>
        <v>484</v>
      </c>
      <c r="D36" s="245">
        <f ca="1">IF(B36=0,"",1-((B36-C36)/ABS(B36)))</f>
        <v>0.71141070159577835</v>
      </c>
      <c r="E36" s="85">
        <f ca="1">+E34-E35</f>
        <v>917</v>
      </c>
      <c r="F36" s="86">
        <f t="shared" ca="1" si="40"/>
        <v>-0.47219193020719741</v>
      </c>
      <c r="G36" s="87">
        <f ca="1">+G34-G35</f>
        <v>23</v>
      </c>
      <c r="H36" s="84">
        <f t="shared" ref="H36:I36" ca="1" si="45">+H34-H35</f>
        <v>7384.6959268095916</v>
      </c>
      <c r="I36" s="85">
        <f t="shared" ca="1" si="45"/>
        <v>-5981</v>
      </c>
      <c r="J36" s="245">
        <f ca="1">IF(H36=0,"",1-((H36-I36)/ABS(H36)))</f>
        <v>-0.80991824975303639</v>
      </c>
      <c r="K36" s="85">
        <f ca="1">+K34-K35</f>
        <v>6761</v>
      </c>
      <c r="L36" s="86">
        <f t="shared" ca="1" si="41"/>
        <v>-1.8846324508208845</v>
      </c>
      <c r="M36" s="88">
        <f ca="1">+M34-M35</f>
        <v>111</v>
      </c>
    </row>
    <row r="37" spans="1:21" x14ac:dyDescent="0.25">
      <c r="A37" s="42" t="s">
        <v>122</v>
      </c>
      <c r="B37" s="89">
        <f ca="1">INDIRECT($N$1&amp; "!" &amp;$O$1&amp;N37)/1.173</f>
        <v>205.45609548167093</v>
      </c>
      <c r="C37" s="90">
        <f ca="1">INDIRECT($N$1&amp; "!" &amp;$P$1&amp;N37)</f>
        <v>3412</v>
      </c>
      <c r="D37" s="246">
        <f t="shared" ref="D37" ca="1" si="46">IF(B37=0,"",1-((B37-C37)/ABS(B37)))</f>
        <v>16.606954356846472</v>
      </c>
      <c r="E37" s="91">
        <f ca="1">INDIRECT($Q$1&amp; "!" &amp;$P$1&amp;P37)</f>
        <v>652</v>
      </c>
      <c r="F37" s="92">
        <f t="shared" ca="1" si="40"/>
        <v>4.2331288343558287</v>
      </c>
      <c r="G37" s="93">
        <f ca="1">INDIRECT($N$1&amp; "!" &amp;$P$1&amp;R37)</f>
        <v>2</v>
      </c>
      <c r="H37" s="89">
        <f ca="1">SUM(INDIRECT($N$1&amp;"!"&amp;$O$3&amp;N37&amp;":"&amp;$O$1&amp;N37))/1.173</f>
        <v>1915.6010230179027</v>
      </c>
      <c r="I37" s="90">
        <f t="shared" ref="I37:I38" ca="1" si="47">SUM(INDIRECT($N$1&amp;"!"&amp;$P$3&amp;N37&amp;":"&amp;$P$1&amp;N37))</f>
        <v>8164</v>
      </c>
      <c r="J37" s="246">
        <f t="shared" ref="J37" ca="1" si="48">IF(H37=0,"",1-((H37-I37)/ABS(H37)))</f>
        <v>4.2618477970627513</v>
      </c>
      <c r="K37" s="91">
        <f ca="1">SUM(INDIRECT($Q$1&amp;"!"&amp;$P$3&amp;P37&amp;":"&amp;$P$1&amp;P37))</f>
        <v>1340</v>
      </c>
      <c r="L37" s="92">
        <f t="shared" ca="1" si="41"/>
        <v>5.0925373134328362</v>
      </c>
      <c r="M37" s="94">
        <f t="shared" ca="1" si="42"/>
        <v>22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97.31543624161074</v>
      </c>
      <c r="C38" s="78">
        <f ca="1">INDIRECT($N$1&amp; "!" &amp;$P$1&amp;N38)</f>
        <v>2263</v>
      </c>
      <c r="D38" s="237">
        <f ca="1">IF(B38=0,"",1+((B38-C38)/ABS(B38)))</f>
        <v>-21.254275862068965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800.89485458612978</v>
      </c>
      <c r="I38" s="78">
        <f t="shared" ca="1" si="47"/>
        <v>3683</v>
      </c>
      <c r="J38" s="237">
        <f ca="1">IF(H38=0,"",1+((H38-I38)/ABS(H38)))</f>
        <v>-2.5986061452513964</v>
      </c>
      <c r="K38" s="79">
        <f ca="1">SUM(INDIRECT($Q$1&amp;"!"&amp;$P$3&amp;P38&amp;":"&amp;$P$1&amp;P38))</f>
        <v>714</v>
      </c>
      <c r="L38" s="80">
        <f t="shared" ca="1" si="41"/>
        <v>4.1582633053221292</v>
      </c>
      <c r="M38" s="82">
        <f t="shared" ca="1" si="42"/>
        <v>33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108.14065924006019</v>
      </c>
      <c r="C39" s="85">
        <f ca="1">+C37-C38</f>
        <v>1149</v>
      </c>
      <c r="D39" s="245">
        <f ca="1">IF(B39=0,"",1-((B39-C39)/ABS(B39)))</f>
        <v>10.625050818761409</v>
      </c>
      <c r="E39" s="85">
        <f ca="1">+E37-E38</f>
        <v>652</v>
      </c>
      <c r="F39" s="86">
        <f t="shared" ca="1" si="40"/>
        <v>0.76226993865030679</v>
      </c>
      <c r="G39" s="87">
        <f ca="1">+G37-G38</f>
        <v>2</v>
      </c>
      <c r="H39" s="84">
        <f t="shared" ref="H39:I39" ca="1" si="49">+H37-H38</f>
        <v>1114.7061684317728</v>
      </c>
      <c r="I39" s="85">
        <f t="shared" ca="1" si="49"/>
        <v>4481</v>
      </c>
      <c r="J39" s="245">
        <f ca="1">IF(H39=0,"",1-((H39-I39)/ABS(H39)))</f>
        <v>4.0198934274348783</v>
      </c>
      <c r="K39" s="85">
        <f ca="1">+K37-K38</f>
        <v>626</v>
      </c>
      <c r="L39" s="86">
        <f t="shared" ca="1" si="41"/>
        <v>6.1581469648562299</v>
      </c>
      <c r="M39" s="88">
        <f ca="1">+M37-M38</f>
        <v>-11</v>
      </c>
    </row>
    <row r="40" spans="1:21" x14ac:dyDescent="0.25">
      <c r="A40" s="42" t="s">
        <v>101</v>
      </c>
      <c r="B40" s="89">
        <f ca="1">INDIRECT($N$1&amp; "!" &amp;$O$1&amp;N40)/1.173</f>
        <v>236.99914748508098</v>
      </c>
      <c r="C40" s="90">
        <f ca="1">INDIRECT($N$1&amp; "!" &amp;$P$1&amp;N40)</f>
        <v>8</v>
      </c>
      <c r="D40" s="246">
        <f ca="1">IF(B40=0,"",1-((B40-C40)/ABS(B40)))</f>
        <v>3.3755395683453204E-2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2211.4236999147483</v>
      </c>
      <c r="I40" s="90">
        <f t="shared" ref="I40:I41" ca="1" si="50">SUM(INDIRECT($N$1&amp;"!"&amp;$P$3&amp;N40&amp;":"&amp;$P$1&amp;N40))</f>
        <v>8</v>
      </c>
      <c r="J40" s="246">
        <f ca="1">IF(H40=0,"",1-((H40-I40)/ABS(H40)))</f>
        <v>3.617579028527329E-3</v>
      </c>
      <c r="K40" s="91">
        <f ca="1">SUM(INDIRECT($Q$1&amp;"!"&amp;$P$3&amp;P40&amp;":"&amp;$P$1&amp;P40))</f>
        <v>429</v>
      </c>
      <c r="L40" s="92">
        <f t="shared" ca="1" si="41"/>
        <v>-0.98135198135198132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255.03355704697987</v>
      </c>
      <c r="C41" s="78">
        <f ca="1">INDIRECT($N$1&amp; "!" &amp;$P$1&amp;N41)</f>
        <v>0</v>
      </c>
      <c r="D41" s="237">
        <f ca="1">IF(B41=0,"",1+((B41-C41)/ABS(B41)))</f>
        <v>2</v>
      </c>
      <c r="E41" s="79">
        <f ca="1">INDIRECT($Q$1&amp; "!" &amp;$P$1&amp;P41)</f>
        <v>1843</v>
      </c>
      <c r="F41" s="80">
        <f t="shared" ca="1" si="40"/>
        <v>-1</v>
      </c>
      <c r="G41" s="81">
        <f ca="1">INDIRECT($N$1&amp; "!" &amp;$P$1&amp;R41)</f>
        <v>0</v>
      </c>
      <c r="H41" s="77">
        <f ca="1">SUM(INDIRECT($N$1&amp;"!"&amp;$O$3&amp;N41&amp;":"&amp;$O$1&amp;N41))/0.894</f>
        <v>2098.434004474273</v>
      </c>
      <c r="I41" s="78">
        <f t="shared" ca="1" si="50"/>
        <v>5389</v>
      </c>
      <c r="J41" s="237">
        <f ca="1">IF(H41=0,"",1+((H41-I41)/ABS(H41)))</f>
        <v>-0.56810554371002131</v>
      </c>
      <c r="K41" s="79">
        <f ca="1">SUM(INDIRECT($Q$1&amp;"!"&amp;$P$3&amp;P41&amp;":"&amp;$P$1&amp;P41))</f>
        <v>4117</v>
      </c>
      <c r="L41" s="80">
        <f t="shared" ca="1" si="41"/>
        <v>0.30896283701724558</v>
      </c>
      <c r="M41" s="82">
        <f t="shared" ca="1" si="42"/>
        <v>32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-18.034409561898883</v>
      </c>
      <c r="C42" s="85">
        <f ca="1">+C40-C41</f>
        <v>8</v>
      </c>
      <c r="D42" s="245">
        <f ca="1">IF(B42=0,"",1-((B42-C42)/ABS(B42)))</f>
        <v>2.4435964467005071</v>
      </c>
      <c r="E42" s="85">
        <f ca="1">+E40-E41</f>
        <v>-1843</v>
      </c>
      <c r="F42" s="86">
        <f t="shared" ca="1" si="40"/>
        <v>1.0043407487791645</v>
      </c>
      <c r="G42" s="87">
        <f ca="1">+G40-G41</f>
        <v>0</v>
      </c>
      <c r="H42" s="84">
        <f t="shared" ref="H42:I42" ca="1" si="51">+H40-H41</f>
        <v>112.98969544047532</v>
      </c>
      <c r="I42" s="85">
        <f t="shared" ca="1" si="51"/>
        <v>-5381</v>
      </c>
      <c r="J42" s="245">
        <f ca="1">IF(H42=0,"",1-((H42-I42)/ABS(H42)))</f>
        <v>-47.623811879684133</v>
      </c>
      <c r="K42" s="85">
        <f ca="1">+K40-K41</f>
        <v>-3688</v>
      </c>
      <c r="L42" s="86">
        <f t="shared" ca="1" si="41"/>
        <v>-0.45905639913232105</v>
      </c>
      <c r="M42" s="88">
        <f ca="1">+M40-M41</f>
        <v>-32</v>
      </c>
    </row>
    <row r="43" spans="1:21" x14ac:dyDescent="0.25">
      <c r="A43" s="42" t="s">
        <v>111</v>
      </c>
      <c r="B43" s="89">
        <f ca="1">INDIRECT($N$1&amp;"!"&amp;$O$1&amp;N43)/1.173</f>
        <v>586.53026427962482</v>
      </c>
      <c r="C43" s="90">
        <f ca="1">INDIRECT($N$1&amp; "!" &amp;$P$1&amp;N43)</f>
        <v>1177</v>
      </c>
      <c r="D43" s="246">
        <f ca="1">IF(B43=0,"",1-((B43-C43)/ABS(B43)))</f>
        <v>2.0067165697674421</v>
      </c>
      <c r="E43" s="91">
        <f ca="1">INDIRECT($Q$1&amp; "!" &amp;$P$1&amp;P43)</f>
        <v>816</v>
      </c>
      <c r="F43" s="92">
        <f t="shared" ca="1" si="40"/>
        <v>0.44240196078431371</v>
      </c>
      <c r="G43" s="93">
        <f ca="1">INDIRECT($N$1&amp; "!" &amp;$P$1&amp;R43)</f>
        <v>3</v>
      </c>
      <c r="H43" s="89">
        <f ca="1">SUM(INDIRECT($N$1&amp;"!"&amp;$O$3&amp;N43&amp;":"&amp;$O$1&amp;N43))/1.173</f>
        <v>5477.4083546462061</v>
      </c>
      <c r="I43" s="90">
        <f t="shared" ref="I43:I44" ca="1" si="52">SUM(INDIRECT($N$1&amp;"!"&amp;$P$3&amp;N43&amp;":"&amp;$P$1&amp;N43))</f>
        <v>8827</v>
      </c>
      <c r="J43" s="246">
        <f ca="1">IF(H43=0,"",1-((H43-I43)/ABS(H43)))</f>
        <v>1.6115285603112841</v>
      </c>
      <c r="K43" s="91">
        <f ca="1">SUM(INDIRECT($Q$1&amp;"!"&amp;$P$3&amp;P43&amp;":"&amp;$P$1&amp;P43))</f>
        <v>2867</v>
      </c>
      <c r="L43" s="92">
        <f t="shared" ca="1" si="41"/>
        <v>2.0788280432507849</v>
      </c>
      <c r="M43" s="94">
        <f t="shared" ca="1" si="42"/>
        <v>105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395.9731543624161</v>
      </c>
      <c r="C44" s="78">
        <f ca="1">INDIRECT($N$1&amp; "!" &amp;$P$1&amp;N44)</f>
        <v>2247</v>
      </c>
      <c r="D44" s="237">
        <f ca="1">IF(B44=0,"",1+((B44-C44)/ABS(B44)))</f>
        <v>-3.674627118644068</v>
      </c>
      <c r="E44" s="79">
        <f ca="1">INDIRECT($Q$1&amp; "!" &amp;$P$1&amp;P44)</f>
        <v>0</v>
      </c>
      <c r="F44" s="80">
        <f t="shared" ca="1" si="40"/>
        <v>0</v>
      </c>
      <c r="G44" s="81">
        <f ca="1">INDIRECT($N$1&amp; "!" &amp;$P$1&amp;R44)</f>
        <v>12</v>
      </c>
      <c r="H44" s="77">
        <f ca="1">SUM(INDIRECT($N$1&amp;"!"&amp;$O$3&amp;N44&amp;":"&amp;$O$1&amp;N44))/0.894</f>
        <v>3257.2706935123042</v>
      </c>
      <c r="I44" s="78">
        <f t="shared" ca="1" si="52"/>
        <v>6051</v>
      </c>
      <c r="J44" s="237">
        <f ca="1">IF(H44=0,"",1+((H44-I44)/ABS(H44)))</f>
        <v>0.14230975274725277</v>
      </c>
      <c r="K44" s="79">
        <f ca="1">SUM(INDIRECT($Q$1&amp;"!"&amp;$P$3&amp;P44&amp;":"&amp;$P$1&amp;P44))</f>
        <v>1375</v>
      </c>
      <c r="L44" s="80">
        <f t="shared" ca="1" si="41"/>
        <v>3.4007272727272726</v>
      </c>
      <c r="M44" s="82">
        <f t="shared" ca="1" si="42"/>
        <v>25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190.55710991720872</v>
      </c>
      <c r="C45" s="85">
        <f ca="1">+C43-C44</f>
        <v>-1070</v>
      </c>
      <c r="D45" s="245">
        <f ca="1">IF(B45=0,"",1-((B45-C45)/ABS(B45)))</f>
        <v>-5.6151145473652617</v>
      </c>
      <c r="E45" s="85">
        <f ca="1">+E43-E44</f>
        <v>816</v>
      </c>
      <c r="F45" s="86">
        <f t="shared" ca="1" si="40"/>
        <v>-2.3112745098039214</v>
      </c>
      <c r="G45" s="87">
        <f ca="1">+G43-G44</f>
        <v>-9</v>
      </c>
      <c r="H45" s="84">
        <f t="shared" ref="H45:I45" ca="1" si="53">+H43-H44</f>
        <v>2220.1376611339019</v>
      </c>
      <c r="I45" s="85">
        <f t="shared" ca="1" si="53"/>
        <v>2776</v>
      </c>
      <c r="J45" s="245">
        <f ca="1">IF(H45=0,"",1-((H45-I45)/ABS(H45)))</f>
        <v>1.2503729154264245</v>
      </c>
      <c r="K45" s="85">
        <f ca="1">+K43-K44</f>
        <v>1492</v>
      </c>
      <c r="L45" s="86">
        <f t="shared" ca="1" si="41"/>
        <v>0.8605898123324397</v>
      </c>
      <c r="M45" s="88">
        <f ca="1">+M43-M44</f>
        <v>80</v>
      </c>
    </row>
    <row r="46" spans="1:21" x14ac:dyDescent="0.25">
      <c r="A46" s="42" t="s">
        <v>109</v>
      </c>
      <c r="B46" s="89">
        <f ca="1">INDIRECT($N$1&amp; "!" &amp;$O$1&amp;N46)/1.173</f>
        <v>1914.7485080988918</v>
      </c>
      <c r="C46" s="90">
        <f ca="1">INDIRECT($N$1&amp; "!" &amp;$P$1&amp;N46)</f>
        <v>1929</v>
      </c>
      <c r="D46" s="246">
        <f t="shared" ref="D46" ca="1" si="54">IF(B46=0,"",1-((B46-C46)/ABS(B46)))</f>
        <v>1.0074430097951914</v>
      </c>
      <c r="E46" s="91">
        <f ca="1">INDIRECT($Q$1&amp; "!" &amp;$P$1&amp;P46)</f>
        <v>981</v>
      </c>
      <c r="F46" s="92">
        <f t="shared" ca="1" si="40"/>
        <v>0.96636085626911317</v>
      </c>
      <c r="G46" s="93">
        <f ca="1">INDIRECT($N$1&amp; "!" &amp;$P$1&amp;R46)</f>
        <v>8</v>
      </c>
      <c r="H46" s="89">
        <f ca="1">SUM(INDIRECT($N$1&amp;"!"&amp;$O$3&amp;N46&amp;":"&amp;$O$1&amp;N46))/1.173</f>
        <v>17868.712702472294</v>
      </c>
      <c r="I46" s="90">
        <f t="shared" ref="I46:I47" ca="1" si="55">SUM(INDIRECT($N$1&amp;"!"&amp;$P$3&amp;N46&amp;":"&amp;$P$1&amp;N46))</f>
        <v>16670</v>
      </c>
      <c r="J46" s="246">
        <f ca="1">IF(H46=0,"",1-((H46-I46)/ABS(H46)))</f>
        <v>0.93291555343511445</v>
      </c>
      <c r="K46" s="91">
        <f ca="1">SUM(INDIRECT($Q$1&amp;"!"&amp;$P$3&amp;P46&amp;":"&amp;$P$1&amp;P46))</f>
        <v>7914</v>
      </c>
      <c r="L46" s="92">
        <f t="shared" ca="1" si="41"/>
        <v>1.1063937326257265</v>
      </c>
      <c r="M46" s="94">
        <f t="shared" ca="1" si="42"/>
        <v>73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969.79865771812081</v>
      </c>
      <c r="C47" s="78">
        <f ca="1">INDIRECT($N$1&amp; "!" &amp;$P$1&amp;N47)</f>
        <v>0</v>
      </c>
      <c r="D47" s="237">
        <f t="shared" ref="D47" ca="1" si="56">IF(B47=0,"",1+((B47-C47)/ABS(B47)))</f>
        <v>2</v>
      </c>
      <c r="E47" s="79">
        <f ca="1">INDIRECT($Q$1&amp; "!" &amp;$P$1&amp;P47)</f>
        <v>293</v>
      </c>
      <c r="F47" s="80">
        <f t="shared" ca="1" si="40"/>
        <v>-1</v>
      </c>
      <c r="G47" s="81">
        <f ca="1">INDIRECT($N$1&amp; "!" &amp;$P$1&amp;R47)</f>
        <v>1</v>
      </c>
      <c r="H47" s="77">
        <f ca="1">SUM(INDIRECT($N$1&amp;"!"&amp;$O$3&amp;N47&amp;":"&amp;$O$1&amp;N47))/0.894</f>
        <v>7970.9172259507832</v>
      </c>
      <c r="I47" s="78">
        <f t="shared" ca="1" si="55"/>
        <v>7958</v>
      </c>
      <c r="J47" s="237">
        <f t="shared" ref="J47" ca="1" si="57">IF(H47=0,"",1+((H47-I47)/ABS(H47)))</f>
        <v>1.0016205444849846</v>
      </c>
      <c r="K47" s="79">
        <f ca="1">SUM(INDIRECT($Q$1&amp;"!"&amp;$P$3&amp;P47&amp;":"&amp;$P$1&amp;P47))</f>
        <v>8619</v>
      </c>
      <c r="L47" s="80">
        <f t="shared" ca="1" si="41"/>
        <v>-7.669103144216266E-2</v>
      </c>
      <c r="M47" s="82">
        <f t="shared" ca="1" si="42"/>
        <v>9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944.94985038077095</v>
      </c>
      <c r="C48" s="85">
        <f ca="1">+C46-C47</f>
        <v>1929</v>
      </c>
      <c r="D48" s="245">
        <f t="shared" ref="D48:D49" ca="1" si="58">IF(B48=0,"",1-((B48-C48)/ABS(B48)))</f>
        <v>2.0413781739027765</v>
      </c>
      <c r="E48" s="85">
        <f ca="1">+E46-E47</f>
        <v>688</v>
      </c>
      <c r="F48" s="86">
        <f t="shared" ca="1" si="40"/>
        <v>1.8037790697674418</v>
      </c>
      <c r="G48" s="87">
        <f ca="1">+G46-G47</f>
        <v>7</v>
      </c>
      <c r="H48" s="84">
        <f t="shared" ref="H48:I48" ca="1" si="59">+H46-H47</f>
        <v>9897.7954765215109</v>
      </c>
      <c r="I48" s="85">
        <f t="shared" ca="1" si="59"/>
        <v>8712</v>
      </c>
      <c r="J48" s="245">
        <f t="shared" ref="J48:J49" ca="1" si="60">IF(H48=0,"",1-((H48-I48)/ABS(H48)))</f>
        <v>0.88019600128793041</v>
      </c>
      <c r="K48" s="85">
        <f ca="1">+K46-K47</f>
        <v>-705</v>
      </c>
      <c r="L48" s="86">
        <f t="shared" ca="1" si="41"/>
        <v>13.357446808510637</v>
      </c>
      <c r="M48" s="88">
        <f ca="1">+M46-M47</f>
        <v>64</v>
      </c>
    </row>
    <row r="49" spans="1:18" x14ac:dyDescent="0.25">
      <c r="A49" s="42" t="s">
        <v>105</v>
      </c>
      <c r="B49" s="95">
        <f ca="1">INDIRECT($N$1&amp; "!" &amp;$O$1&amp;N49)/1.173</f>
        <v>238.70417732310315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2228.47399829497</v>
      </c>
      <c r="I49" s="90">
        <f t="shared" ref="I49:I50" ca="1" si="61">SUM(INDIRECT($N$1&amp;"!"&amp;$P$3&amp;N49&amp;":"&amp;$P$1&amp;N49))</f>
        <v>200</v>
      </c>
      <c r="J49" s="246">
        <f t="shared" ca="1" si="60"/>
        <v>8.9747513389441425E-2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209.17225950782998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2195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1722.5950782997763</v>
      </c>
      <c r="I50" s="233">
        <f t="shared" ca="1" si="61"/>
        <v>312</v>
      </c>
      <c r="J50" s="247">
        <f t="shared" ref="J50" ca="1" si="63">IF(H50=0,"",1+((H50-I50)/ABS(H50)))</f>
        <v>1.8188779220779221</v>
      </c>
      <c r="K50" s="229">
        <f ca="1">SUM(INDIRECT($Q$1&amp;"!"&amp;$P$3&amp;P50&amp;":"&amp;$P$1&amp;P50))</f>
        <v>6461</v>
      </c>
      <c r="L50" s="230">
        <f t="shared" ca="1" si="41"/>
        <v>-0.95171026156941652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29.531917815273175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-2195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505.87891999519366</v>
      </c>
      <c r="I51" s="85">
        <f t="shared" ca="1" si="65"/>
        <v>-112</v>
      </c>
      <c r="J51" s="245">
        <f t="shared" ref="J51:J55" ca="1" si="66">IF(H51=0,"",1-((H51-I51)/ABS(H51)))</f>
        <v>-0.22139685124864283</v>
      </c>
      <c r="K51" s="85">
        <f ca="1">+K49-K50</f>
        <v>-4846</v>
      </c>
      <c r="L51" s="86">
        <f t="shared" ca="1" si="41"/>
        <v>0.97688815517952954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4794.5439045183284</v>
      </c>
      <c r="C55" s="96">
        <f ca="1">+C34+C37+C40+C43+C46+C49+C52</f>
        <v>7846</v>
      </c>
      <c r="D55" s="247">
        <f t="shared" ca="1" si="64"/>
        <v>1.6364434566145096</v>
      </c>
      <c r="E55" s="229">
        <f ca="1">+E34+E37+E40+E43+E46+E49</f>
        <v>3971</v>
      </c>
      <c r="F55" s="230">
        <f t="shared" ca="1" si="40"/>
        <v>0.97582472928733321</v>
      </c>
      <c r="G55" s="231">
        <f ca="1">INDIRECT($N$1&amp; "!" &amp;$P$1&amp;R55)</f>
        <v>37</v>
      </c>
      <c r="H55" s="44">
        <f t="shared" ref="H55" ca="1" si="76">+H34+H37+H40+H43+H46+H49+H52</f>
        <v>44748.508098891733</v>
      </c>
      <c r="I55" s="45">
        <f ca="1">+I34+I37+I40+I43+I46+I49+I52</f>
        <v>46616</v>
      </c>
      <c r="J55" s="247">
        <f t="shared" ca="1" si="66"/>
        <v>1.0417330539150313</v>
      </c>
      <c r="K55" s="229">
        <f ca="1">K34+K37+K40+K43+K46+K49</f>
        <v>27760</v>
      </c>
      <c r="L55" s="230">
        <f t="shared" ca="1" si="41"/>
        <v>0.67925072046109514</v>
      </c>
      <c r="M55" s="234">
        <f t="shared" ca="1" si="42"/>
        <v>367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2859.060402684564</v>
      </c>
      <c r="C56" s="89">
        <f ca="1">+C35+C38+C41+C44+C47+C50+C53</f>
        <v>5346</v>
      </c>
      <c r="D56" s="237">
        <f t="shared" ref="D56" ca="1" si="77">IF(B56=0,"",1+((B56-C56)/ABS(B56)))</f>
        <v>0.130154929577465</v>
      </c>
      <c r="E56" s="79">
        <f ca="1">+E35+E38+E41+E44+E47+E50</f>
        <v>4936</v>
      </c>
      <c r="F56" s="80">
        <f t="shared" ca="1" si="40"/>
        <v>8.3063209076175037E-2</v>
      </c>
      <c r="G56" s="81">
        <f ca="1">INDIRECT($N$1&amp; "!" &amp;$P$1&amp;R56)</f>
        <v>14</v>
      </c>
      <c r="H56" s="31">
        <f t="shared" ref="H56:I56" ca="1" si="78">+H35+H38+H41+H44+H47+H50+H53</f>
        <v>23512.304250559282</v>
      </c>
      <c r="I56" s="32">
        <f t="shared" ca="1" si="78"/>
        <v>42121</v>
      </c>
      <c r="J56" s="237">
        <f t="shared" ref="J56" ca="1" si="79">IF(H56=0,"",1+((H56-I56)/ABS(H56)))</f>
        <v>0.20855499524262588</v>
      </c>
      <c r="K56" s="79">
        <f ca="1">K35+K38+K41+K44+K47+K50</f>
        <v>28120</v>
      </c>
      <c r="L56" s="80">
        <f t="shared" ca="1" si="41"/>
        <v>0.49790184921763869</v>
      </c>
      <c r="M56" s="82">
        <f t="shared" ca="1" si="42"/>
        <v>154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1935.4835018337649</v>
      </c>
      <c r="C57" s="99">
        <f ca="1">+C36+C39+C42+C45+C48+C51</f>
        <v>2500</v>
      </c>
      <c r="D57" s="248">
        <f t="shared" ref="D57" ca="1" si="80">IF(B57=0,"",1-((B57-C57)/ABS(B57)))</f>
        <v>1.2916669130123748</v>
      </c>
      <c r="E57" s="100">
        <f ca="1">+E36+E39+E42+E45+E48+E51</f>
        <v>-965</v>
      </c>
      <c r="F57" s="101">
        <f t="shared" ca="1" si="40"/>
        <v>3.5906735751295336</v>
      </c>
      <c r="G57" s="102">
        <f ca="1">+G55-G56</f>
        <v>23</v>
      </c>
      <c r="H57" s="98">
        <f t="shared" ref="H57:I57" ca="1" si="81">+H55-H56</f>
        <v>21236.20384833245</v>
      </c>
      <c r="I57" s="100">
        <f t="shared" ca="1" si="81"/>
        <v>4495</v>
      </c>
      <c r="J57" s="248">
        <f t="shared" ref="J57" ca="1" si="82">IF(H57=0,"",1-((H57-I57)/ABS(H57)))</f>
        <v>0.21166683236340122</v>
      </c>
      <c r="K57" s="100">
        <f ca="1">+K36+K39+K42+K45+K48+K51</f>
        <v>-360</v>
      </c>
      <c r="L57" s="101">
        <f t="shared" ca="1" si="41"/>
        <v>13.486111111111111</v>
      </c>
      <c r="M57" s="103">
        <f ca="1">+M55-M56</f>
        <v>213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552.42966751918152</v>
      </c>
      <c r="C62" s="72">
        <f ca="1">INDIRECT($N$1&amp; "!" &amp;$P$1&amp;N62)</f>
        <v>1160</v>
      </c>
      <c r="D62" s="244">
        <f ca="1">IF(B62=0,"",1-((B62-C62)/ABS(B62)))</f>
        <v>2.099814814814815</v>
      </c>
      <c r="E62" s="73">
        <f ca="1">INDIRECT($Q$1&amp; "!" &amp;$P$1&amp;P62)</f>
        <v>120</v>
      </c>
      <c r="F62" s="74">
        <f t="shared" ref="F62:F85" ca="1" si="83">IF(ISERROR(((C62-E62)/ABS(E62))-1),0,((C62-E62)/ABS(E62)))</f>
        <v>8.6666666666666661</v>
      </c>
      <c r="G62" s="75">
        <f ca="1">INDIRECT($N$1&amp; "!" &amp;$P$1&amp;R62)</f>
        <v>2</v>
      </c>
      <c r="H62" s="71">
        <f ca="1">SUM(INDIRECT($N$1&amp;"!"&amp;$O$3&amp;N62&amp;":"&amp;$O$1&amp;N62))/1.173</f>
        <v>5156.0102301790275</v>
      </c>
      <c r="I62" s="72">
        <f t="shared" ref="I62:I63" ca="1" si="84">SUM(INDIRECT($N$1&amp;"!"&amp;$P$3&amp;N62&amp;":"&amp;$P$1&amp;N62))</f>
        <v>4957</v>
      </c>
      <c r="J62" s="244">
        <f ca="1">IF(H62=0,"",1-((H62-I62)/ABS(H62)))</f>
        <v>0.96140228174603182</v>
      </c>
      <c r="K62" s="73">
        <f ca="1">SUM(INDIRECT($Q$1&amp;"!"&amp;$P$3&amp;P62&amp;":"&amp;$P$1&amp;P62))</f>
        <v>1917</v>
      </c>
      <c r="L62" s="74">
        <f t="shared" ref="L62:L85" ca="1" si="85">IF(ISERROR(((I62-K62)/ABS(K62))-1),0,((I62-K62)/ABS(K62)))</f>
        <v>1.585811163275952</v>
      </c>
      <c r="M62" s="76">
        <f ca="1">SUM(INDIRECT($N$1&amp;"!"&amp;$P$3&amp;R62&amp;":"&amp;$P$1&amp;R62))</f>
        <v>10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326.62192393736018</v>
      </c>
      <c r="C63" s="78">
        <f ca="1">INDIRECT($N$1&amp; "!" &amp;$P$1&amp;N63)</f>
        <v>394</v>
      </c>
      <c r="D63" s="237">
        <f ca="1">IF(B63=0,"",1+((B63-C63)/ABS(B63)))</f>
        <v>0.79371232876712328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3</v>
      </c>
      <c r="H63" s="77">
        <f ca="1">SUM(INDIRECT($N$1&amp;"!"&amp;$O$3&amp;N63&amp;":"&amp;$O$1&amp;N63))/0.894</f>
        <v>2684.5637583892617</v>
      </c>
      <c r="I63" s="78">
        <f t="shared" ca="1" si="84"/>
        <v>5704</v>
      </c>
      <c r="J63" s="237">
        <f ca="1">IF(H63=0,"",1+((H63-I63)/ABS(H63)))</f>
        <v>-0.12474000000000007</v>
      </c>
      <c r="K63" s="79">
        <f ca="1">SUM(INDIRECT($Q$1&amp;"!"&amp;$P$3&amp;P63&amp;":"&amp;$P$1&amp;P63))</f>
        <v>1243</v>
      </c>
      <c r="L63" s="80">
        <f t="shared" ca="1" si="85"/>
        <v>3.588897827835881</v>
      </c>
      <c r="M63" s="82">
        <f t="shared" ref="M63:M84" ca="1" si="86">SUM(INDIRECT($N$1&amp;"!"&amp;$P$3&amp;R63&amp;":"&amp;$P$1&amp;R63))</f>
        <v>15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225.80774358182134</v>
      </c>
      <c r="C64" s="38">
        <f ca="1">+C62-C63</f>
        <v>766</v>
      </c>
      <c r="D64" s="240">
        <f ca="1">IF(B64=0,"",1-((B64-C64)/ABS(B64)))</f>
        <v>3.3922663051740747</v>
      </c>
      <c r="E64" s="38">
        <f ca="1">+E62-E63</f>
        <v>120</v>
      </c>
      <c r="F64" s="39">
        <f t="shared" ca="1" si="83"/>
        <v>5.3833333333333337</v>
      </c>
      <c r="G64" s="40">
        <f ca="1">+G62-G63</f>
        <v>-1</v>
      </c>
      <c r="H64" s="37">
        <f ca="1">+H62-H63</f>
        <v>2471.4464717897658</v>
      </c>
      <c r="I64" s="38">
        <f t="shared" ref="I64" ca="1" si="89">+I62-I63</f>
        <v>-747</v>
      </c>
      <c r="J64" s="240">
        <f ca="1">IF(H64=0,"",1-((H64-I64)/ABS(H64)))</f>
        <v>-0.30225214607178574</v>
      </c>
      <c r="K64" s="38">
        <f ca="1">+K62-K63</f>
        <v>674</v>
      </c>
      <c r="L64" s="39">
        <f t="shared" ca="1" si="85"/>
        <v>-2.1083086053412461</v>
      </c>
      <c r="M64" s="41">
        <f ca="1">+M62-M63</f>
        <v>-5</v>
      </c>
    </row>
    <row r="65" spans="1:18" x14ac:dyDescent="0.25">
      <c r="A65" s="42" t="s">
        <v>122</v>
      </c>
      <c r="B65" s="89">
        <f ca="1">INDIRECT($N$1&amp; "!" &amp;$O$1&amp;N65)/1.173</f>
        <v>72.463768115942031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248</v>
      </c>
      <c r="F65" s="92">
        <f t="shared" ca="1" si="83"/>
        <v>-1</v>
      </c>
      <c r="G65" s="93">
        <f ca="1">INDIRECT($N$1&amp; "!" &amp;$P$1&amp;R65)</f>
        <v>1</v>
      </c>
      <c r="H65" s="89">
        <f ca="1">SUM(INDIRECT($N$1&amp;"!"&amp;$O$3&amp;N65&amp;":"&amp;$O$1&amp;N65))/1.173</f>
        <v>672.63427109974418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0.45492775665399243</v>
      </c>
      <c r="K65" s="91">
        <f ca="1">SUM(INDIRECT($Q$1&amp;"!"&amp;$P$3&amp;P65&amp;":"&amp;$P$1&amp;P65))</f>
        <v>549</v>
      </c>
      <c r="L65" s="92">
        <f t="shared" ca="1" si="85"/>
        <v>-0.44262295081967212</v>
      </c>
      <c r="M65" s="94">
        <f t="shared" ca="1" si="86"/>
        <v>4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33.557046979865774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279.64205816554812</v>
      </c>
      <c r="I66" s="78">
        <f t="shared" ca="1" si="90"/>
        <v>148</v>
      </c>
      <c r="J66" s="237">
        <f ca="1">IF(H66=0,"",1+((H66-I66)/ABS(H66)))</f>
        <v>1.4707520000000001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12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248</v>
      </c>
      <c r="F67" s="39">
        <f t="shared" ca="1" si="83"/>
        <v>-3.338709677419355</v>
      </c>
      <c r="G67" s="40">
        <f ca="1">+G65-G66</f>
        <v>-1</v>
      </c>
      <c r="H67" s="37">
        <f ca="1">+H65-H66</f>
        <v>392.99221293419606</v>
      </c>
      <c r="I67" s="38">
        <f t="shared" ref="I67" ca="1" si="92">+I65-I66</f>
        <v>158</v>
      </c>
      <c r="J67" s="240">
        <f ca="1">IF(H67=0,"",1-((H67-I67)/ABS(H67)))</f>
        <v>0.40204358966892828</v>
      </c>
      <c r="K67" s="38">
        <f ca="1">+K65-K66</f>
        <v>549</v>
      </c>
      <c r="L67" s="39">
        <f t="shared" ca="1" si="85"/>
        <v>-0.71220400728597455</v>
      </c>
      <c r="M67" s="41">
        <f ca="1">+M65-M66</f>
        <v>-8</v>
      </c>
    </row>
    <row r="68" spans="1:18" x14ac:dyDescent="0.25">
      <c r="A68" s="42" t="s">
        <v>101</v>
      </c>
      <c r="B68" s="89">
        <f ca="1">INDIRECT($N$1&amp; "!" &amp;$O$1&amp;N68)/1.173</f>
        <v>80.988917306052855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759.59079283887468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0.13164983164983168</v>
      </c>
      <c r="K68" s="91">
        <f ca="1">SUM(INDIRECT($Q$1&amp;"!"&amp;$P$3&amp;P68&amp;":"&amp;$P$1&amp;P68))</f>
        <v>220</v>
      </c>
      <c r="L68" s="92">
        <f t="shared" ca="1" si="85"/>
        <v>-0.54545454545454541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89.485458612975393</v>
      </c>
      <c r="C69" s="78">
        <f ca="1">INDIRECT($N$1&amp; "!" &amp;$P$1&amp;N69)</f>
        <v>157</v>
      </c>
      <c r="D69" s="237">
        <f ca="1">IF(B69=0,"",1+((B69-C69)/ABS(B69)))</f>
        <v>0.24552499999999999</v>
      </c>
      <c r="E69" s="79">
        <f ca="1">INDIRECT($Q$1&amp; "!" &amp;$P$1&amp;P69)</f>
        <v>121</v>
      </c>
      <c r="F69" s="80">
        <f t="shared" ca="1" si="83"/>
        <v>0.2975206611570248</v>
      </c>
      <c r="G69" s="81">
        <f ca="1">INDIRECT($N$1&amp; "!" &amp;$P$1&amp;R69)</f>
        <v>1</v>
      </c>
      <c r="H69" s="77">
        <f ca="1">SUM(INDIRECT($N$1&amp;"!"&amp;$O$3&amp;N69&amp;":"&amp;$O$1&amp;N69))/0.894</f>
        <v>736.0178970917226</v>
      </c>
      <c r="I69" s="78">
        <f t="shared" ca="1" si="93"/>
        <v>994</v>
      </c>
      <c r="J69" s="237">
        <f ca="1">IF(H69=0,"",1+((H69-I69)/ABS(H69)))</f>
        <v>0.64948936170212768</v>
      </c>
      <c r="K69" s="79">
        <f ca="1">SUM(INDIRECT($Q$1&amp;"!"&amp;$P$3&amp;P69&amp;":"&amp;$P$1&amp;P69))</f>
        <v>826</v>
      </c>
      <c r="L69" s="80">
        <f t="shared" ca="1" si="85"/>
        <v>0.20338983050847459</v>
      </c>
      <c r="M69" s="82">
        <f t="shared" ca="1" si="86"/>
        <v>5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-8.4965413069225377</v>
      </c>
      <c r="C70" s="38">
        <f ca="1">+C68-C69</f>
        <v>-157</v>
      </c>
      <c r="D70" s="240">
        <f ca="1">IF(B70=0,"",1-((B70-C70)/ABS(B70)))</f>
        <v>-16.478107070707065</v>
      </c>
      <c r="E70" s="38">
        <f ca="1">+E68-E69</f>
        <v>-121</v>
      </c>
      <c r="F70" s="39">
        <f t="shared" ca="1" si="83"/>
        <v>-0.2975206611570248</v>
      </c>
      <c r="G70" s="40">
        <f ca="1">+G68-G69</f>
        <v>-1</v>
      </c>
      <c r="H70" s="37">
        <f t="shared" ref="H70:I70" ca="1" si="94">+H68-H69</f>
        <v>23.572895747152074</v>
      </c>
      <c r="I70" s="38">
        <f t="shared" ca="1" si="94"/>
        <v>-894</v>
      </c>
      <c r="J70" s="240">
        <f ca="1">IF(H70=0,"",1-((H70-I70)/ABS(H70)))</f>
        <v>-37.924912135922348</v>
      </c>
      <c r="K70" s="38">
        <f ca="1">+K68-K69</f>
        <v>-606</v>
      </c>
      <c r="L70" s="39">
        <f t="shared" ca="1" si="85"/>
        <v>-0.47524752475247523</v>
      </c>
      <c r="M70" s="41">
        <f ca="1">+M68-M69</f>
        <v>-5</v>
      </c>
    </row>
    <row r="71" spans="1:18" x14ac:dyDescent="0.25">
      <c r="A71" s="42" t="s">
        <v>111</v>
      </c>
      <c r="B71" s="89">
        <f ca="1">INDIRECT($N$1&amp; "!" &amp;$O$1&amp;N71)/1.173</f>
        <v>201.19352088661552</v>
      </c>
      <c r="C71" s="90">
        <f ca="1">INDIRECT($N$1&amp; "!" &amp;$P$1&amp;N71)</f>
        <v>705</v>
      </c>
      <c r="D71" s="246">
        <f ca="1">IF(B71=0,"",1-((B71-C71)/ABS(B71)))</f>
        <v>3.5040889830508477</v>
      </c>
      <c r="E71" s="91">
        <f ca="1">INDIRECT($Q$1&amp; "!" &amp;$P$1&amp;P71)</f>
        <v>2162</v>
      </c>
      <c r="F71" s="92">
        <f t="shared" ca="1" si="83"/>
        <v>-0.67391304347826086</v>
      </c>
      <c r="G71" s="93">
        <f ca="1">INDIRECT($N$1&amp; "!" &amp;$P$1&amp;R71)</f>
        <v>1</v>
      </c>
      <c r="H71" s="89">
        <f ca="1">SUM(INDIRECT($N$1&amp;"!"&amp;$O$3&amp;N71&amp;":"&amp;$O$1&amp;N71))/1.173</f>
        <v>1878.9428815004262</v>
      </c>
      <c r="I71" s="90">
        <f t="shared" ref="I71:I72" ca="1" si="95">SUM(INDIRECT($N$1&amp;"!"&amp;$P$3&amp;N71&amp;":"&amp;$P$1&amp;N71))</f>
        <v>1555</v>
      </c>
      <c r="J71" s="246">
        <f ca="1">IF(H71=0,"",1-((H71-I71)/ABS(H71)))</f>
        <v>0.82759301270417418</v>
      </c>
      <c r="K71" s="91">
        <f ca="1">SUM(INDIRECT($Q$1&amp;"!"&amp;$P$3&amp;P71&amp;":"&amp;$P$1&amp;P71))</f>
        <v>3207</v>
      </c>
      <c r="L71" s="92">
        <f t="shared" ca="1" si="85"/>
        <v>-0.51512316806984726</v>
      </c>
      <c r="M71" s="94">
        <f t="shared" ca="1" si="86"/>
        <v>1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138.70246085011186</v>
      </c>
      <c r="C72" s="78">
        <f ca="1">INDIRECT($N$1&amp; "!" &amp;$P$1&amp;N72)</f>
        <v>170</v>
      </c>
      <c r="D72" s="237">
        <f ca="1">IF(B72=0,"",1+((B72-C72)/ABS(B72)))</f>
        <v>0.77435483870967747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1</v>
      </c>
      <c r="H72" s="77">
        <f ca="1">SUM(INDIRECT($N$1&amp;"!"&amp;$O$3&amp;N72&amp;":"&amp;$O$1&amp;N72))/0.894</f>
        <v>1138.7024608501119</v>
      </c>
      <c r="I72" s="78">
        <f t="shared" ca="1" si="95"/>
        <v>1304</v>
      </c>
      <c r="J72" s="237">
        <f ca="1">IF(H72=0,"",1+((H72-I72)/ABS(H72)))</f>
        <v>0.85483693516699422</v>
      </c>
      <c r="K72" s="79">
        <f ca="1">SUM(INDIRECT($Q$1&amp;"!"&amp;$P$3&amp;P72&amp;":"&amp;$P$1&amp;P72))</f>
        <v>291</v>
      </c>
      <c r="L72" s="80">
        <f t="shared" ca="1" si="85"/>
        <v>3.4810996563573884</v>
      </c>
      <c r="M72" s="82">
        <f t="shared" ca="1" si="86"/>
        <v>4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62.491060036503654</v>
      </c>
      <c r="C73" s="38">
        <f ca="1">+C71-C72</f>
        <v>535</v>
      </c>
      <c r="D73" s="240">
        <f ca="1">IF(B73=0,"",1-((B73-C73)/ABS(B73)))</f>
        <v>8.5612245925654644</v>
      </c>
      <c r="E73" s="38">
        <f ca="1">+E71-E72</f>
        <v>2162</v>
      </c>
      <c r="F73" s="39">
        <f t="shared" ca="1" si="83"/>
        <v>-0.75254394079555964</v>
      </c>
      <c r="G73" s="40">
        <f ca="1">+G71-G72</f>
        <v>0</v>
      </c>
      <c r="H73" s="37">
        <f t="shared" ref="H73:I73" ca="1" si="96">+H71-H72</f>
        <v>740.24042065031426</v>
      </c>
      <c r="I73" s="38">
        <f t="shared" ca="1" si="96"/>
        <v>251</v>
      </c>
      <c r="J73" s="240">
        <f ca="1">IF(H73=0,"",1-((H73-I73)/ABS(H73)))</f>
        <v>0.33907902486531616</v>
      </c>
      <c r="K73" s="38">
        <f ca="1">+K71-K72</f>
        <v>2916</v>
      </c>
      <c r="L73" s="39">
        <f t="shared" ca="1" si="85"/>
        <v>-0.91392318244170101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710.99744245524289</v>
      </c>
      <c r="C74" s="90">
        <f ca="1">INDIRECT($N$1&amp; "!" &amp;$P$1&amp;N74)</f>
        <v>180</v>
      </c>
      <c r="D74" s="246">
        <f ca="1">IF(B74=0,"",1-((B74-C74)/ABS(B74)))</f>
        <v>0.25316546762589931</v>
      </c>
      <c r="E74" s="91">
        <f ca="1">INDIRECT($Q$1&amp; "!" &amp;$P$1&amp;P74)</f>
        <v>910</v>
      </c>
      <c r="F74" s="92">
        <f t="shared" ca="1" si="83"/>
        <v>-0.80219780219780223</v>
      </c>
      <c r="G74" s="93">
        <f ca="1">INDIRECT($N$1&amp; "!" &amp;$P$1&amp;R74)</f>
        <v>1</v>
      </c>
      <c r="H74" s="89">
        <f ca="1">SUM(INDIRECT($N$1&amp;"!"&amp;$O$3&amp;N74&amp;":"&amp;$O$1&amp;N74))/1.173</f>
        <v>6640.2387041773227</v>
      </c>
      <c r="I74" s="90">
        <f t="shared" ref="I74:I75" ca="1" si="97">SUM(INDIRECT($N$1&amp;"!"&amp;$P$3&amp;N74&amp;":"&amp;$P$1&amp;N74))</f>
        <v>3526</v>
      </c>
      <c r="J74" s="246">
        <f ca="1">IF(H74=0,"",1-((H74-I74)/ABS(H74)))</f>
        <v>0.53100500706124021</v>
      </c>
      <c r="K74" s="91">
        <f ca="1">SUM(INDIRECT($Q$1&amp;"!"&amp;$P$3&amp;P74&amp;":"&amp;$P$1&amp;P74))</f>
        <v>3678</v>
      </c>
      <c r="L74" s="92">
        <f t="shared" ca="1" si="85"/>
        <v>-4.1326808047852097E-2</v>
      </c>
      <c r="M74" s="94">
        <f t="shared" ca="1" si="86"/>
        <v>9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338.92617449664431</v>
      </c>
      <c r="C75" s="78">
        <f ca="1">INDIRECT($N$1&amp; "!" &amp;$P$1&amp;N75)</f>
        <v>1383</v>
      </c>
      <c r="D75" s="237">
        <f ca="1">IF(B75=0,"",1+((B75-C75)/ABS(B75)))</f>
        <v>-2.0805346534653464</v>
      </c>
      <c r="E75" s="79">
        <f ca="1">INDIRECT($Q$1&amp; "!" &amp;$P$1&amp;P75)</f>
        <v>240</v>
      </c>
      <c r="F75" s="80">
        <f t="shared" ca="1" si="83"/>
        <v>4.7625000000000002</v>
      </c>
      <c r="G75" s="81">
        <f ca="1">INDIRECT($N$1&amp; "!" &amp;$P$1&amp;R75)</f>
        <v>7</v>
      </c>
      <c r="H75" s="77">
        <f ca="1">SUM(INDIRECT($N$1&amp;"!"&amp;$O$3&amp;N75&amp;":"&amp;$O$1&amp;N75))/0.894</f>
        <v>2789.7091722595078</v>
      </c>
      <c r="I75" s="78">
        <f t="shared" ca="1" si="97"/>
        <v>4056</v>
      </c>
      <c r="J75" s="237">
        <f t="shared" ref="J75" ca="1" si="98">IF(H75=0,"",1+((H75-I75)/ABS(H75)))</f>
        <v>0.54608500400962301</v>
      </c>
      <c r="K75" s="79">
        <f ca="1">SUM(INDIRECT($Q$1&amp;"!"&amp;$P$3&amp;P75&amp;":"&amp;$P$1&amp;P75))</f>
        <v>2619</v>
      </c>
      <c r="L75" s="80">
        <f t="shared" ca="1" si="85"/>
        <v>0.54868270332187863</v>
      </c>
      <c r="M75" s="82">
        <f t="shared" ca="1" si="86"/>
        <v>22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372.07126795859858</v>
      </c>
      <c r="C76" s="38">
        <f ca="1">+C74-C75</f>
        <v>-1203</v>
      </c>
      <c r="D76" s="240">
        <f ca="1">IF(B76=0,"",1-((B76-C76)/ABS(B76)))</f>
        <v>-3.2332515396858357</v>
      </c>
      <c r="E76" s="38">
        <f ca="1">+E74-E75</f>
        <v>670</v>
      </c>
      <c r="F76" s="39">
        <f t="shared" ca="1" si="83"/>
        <v>-2.7955223880597013</v>
      </c>
      <c r="G76" s="40">
        <f ca="1">+G74-G75</f>
        <v>-6</v>
      </c>
      <c r="H76" s="37">
        <f t="shared" ref="H76:I76" ca="1" si="99">+H74-H75</f>
        <v>3850.5295319178149</v>
      </c>
      <c r="I76" s="38">
        <f t="shared" ca="1" si="99"/>
        <v>-530</v>
      </c>
      <c r="J76" s="240">
        <f t="shared" ref="J76:J77" ca="1" si="100">IF(H76=0,"",1-((H76-I76)/ABS(H76)))</f>
        <v>-0.13764340608394843</v>
      </c>
      <c r="K76" s="38">
        <f ca="1">+K74--K75</f>
        <v>6297</v>
      </c>
      <c r="L76" s="39">
        <f t="shared" ca="1" si="85"/>
        <v>-1.084167063681118</v>
      </c>
      <c r="M76" s="41">
        <f ca="1">+M74-M75</f>
        <v>-13</v>
      </c>
    </row>
    <row r="77" spans="1:18" x14ac:dyDescent="0.25">
      <c r="A77" s="42" t="s">
        <v>105</v>
      </c>
      <c r="B77" s="89">
        <f ca="1">INDIRECT($N$1&amp; "!" &amp;$O$1&amp;N77)/1.173</f>
        <v>97.186700767263417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904.51832907075868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73.825503355704697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604.02684563758385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23.36119741155872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300.49148343317484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1715.2600170502981</v>
      </c>
      <c r="C83" s="96">
        <f t="shared" ca="1" si="114"/>
        <v>2045</v>
      </c>
      <c r="D83" s="247">
        <f t="shared" ca="1" si="104"/>
        <v>1.1922390656063619</v>
      </c>
      <c r="E83" s="229">
        <f ca="1">+E62+E65+E68+E71+E74+E77</f>
        <v>3440</v>
      </c>
      <c r="F83" s="230">
        <f t="shared" ca="1" si="83"/>
        <v>-0.40552325581395349</v>
      </c>
      <c r="G83" s="231">
        <f ca="1">INDIRECT($N$1&amp; "!" &amp;$P$1&amp;R83)</f>
        <v>5</v>
      </c>
      <c r="H83" s="44">
        <f t="shared" ref="H83" ca="1" si="115">+H62+H65+H68+H71+H74+H77+H80</f>
        <v>16011.935208866156</v>
      </c>
      <c r="I83" s="45">
        <f ca="1">+I62+I65+I68+I71+I74+I77+I80</f>
        <v>10444</v>
      </c>
      <c r="J83" s="247">
        <f t="shared" ca="1" si="106"/>
        <v>0.65226344372271317</v>
      </c>
      <c r="K83" s="229">
        <f ca="1">K62+K65+K68+K71+K74+K77</f>
        <v>9571</v>
      </c>
      <c r="L83" s="230">
        <f t="shared" ca="1" si="85"/>
        <v>9.1213039389823419E-2</v>
      </c>
      <c r="M83" s="234">
        <f t="shared" ca="1" si="86"/>
        <v>24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1001.1185682326621</v>
      </c>
      <c r="C84" s="89">
        <f t="shared" ca="1" si="114"/>
        <v>2104</v>
      </c>
      <c r="D84" s="237">
        <f t="shared" ref="D84" ca="1" si="116">IF(B84=0,"",1+((B84-C84)/ABS(B84)))</f>
        <v>-0.10164916201117324</v>
      </c>
      <c r="E84" s="79">
        <f ca="1">+E63+E66+E69+E72+E75+E78</f>
        <v>361</v>
      </c>
      <c r="F84" s="80">
        <f t="shared" ca="1" si="83"/>
        <v>4.8282548476454297</v>
      </c>
      <c r="G84" s="81">
        <f ca="1">INDIRECT($N$1&amp; "!" &amp;$P$1&amp;R84)</f>
        <v>14</v>
      </c>
      <c r="H84" s="31">
        <f t="shared" ref="H84:I84" ca="1" si="117">+H63+H66+H69+H72+H75+H78+H81</f>
        <v>8232.6621923937364</v>
      </c>
      <c r="I84" s="32">
        <f t="shared" ca="1" si="117"/>
        <v>12206</v>
      </c>
      <c r="J84" s="237">
        <f t="shared" ref="J84" ca="1" si="118">IF(H84=0,"",1+((H84-I84)/ABS(H84)))</f>
        <v>0.51736902173913046</v>
      </c>
      <c r="K84" s="79">
        <f ca="1">K63+K66+K69+K72+K75+K78</f>
        <v>9741</v>
      </c>
      <c r="L84" s="80">
        <f t="shared" ca="1" si="85"/>
        <v>0.25305410122164052</v>
      </c>
      <c r="M84" s="82">
        <f t="shared" ca="1" si="86"/>
        <v>58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904.23472768155978</v>
      </c>
      <c r="C85" s="106">
        <f t="shared" ca="1" si="114"/>
        <v>-639</v>
      </c>
      <c r="D85" s="249">
        <f t="shared" ref="D85" ca="1" si="119">IF(B85=0,"",1-((B85-C85)/ABS(B85)))</f>
        <v>-0.70667491574713526</v>
      </c>
      <c r="E85" s="106">
        <f ca="1">+E64+E67+E70+E73+E76+E79</f>
        <v>3079</v>
      </c>
      <c r="F85" s="107">
        <f t="shared" ca="1" si="83"/>
        <v>-1.2075349139330951</v>
      </c>
      <c r="G85" s="108">
        <f ca="1">+G83-G84</f>
        <v>-9</v>
      </c>
      <c r="H85" s="105">
        <f t="shared" ref="H85:I85" ca="1" si="120">+H83-H84</f>
        <v>7779.2730164724198</v>
      </c>
      <c r="I85" s="106">
        <f t="shared" ca="1" si="120"/>
        <v>-1762</v>
      </c>
      <c r="J85" s="249">
        <f t="shared" ref="J85" ca="1" si="121">IF(H85=0,"",1-((H85-I85)/ABS(H85)))</f>
        <v>-0.22649931378793475</v>
      </c>
      <c r="K85" s="106">
        <f ca="1">+K83-K84</f>
        <v>-170</v>
      </c>
      <c r="L85" s="107">
        <f t="shared" ca="1" si="85"/>
        <v>-9.3647058823529417</v>
      </c>
      <c r="M85" s="109">
        <f ca="1">+M83-M84</f>
        <v>-34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1151.7476555839726</v>
      </c>
      <c r="C90" s="72">
        <f ca="1">INDIRECT($N$1&amp; "!" &amp;$P$1&amp;N90)</f>
        <v>504</v>
      </c>
      <c r="D90" s="244">
        <f ca="1">IF(B90=0,"",1-((B90-C90)/ABS(B90)))</f>
        <v>0.43759585492227981</v>
      </c>
      <c r="E90" s="73">
        <f ca="1">INDIRECT($Q$1&amp; "!" &amp;$P$1&amp;P90)</f>
        <v>427</v>
      </c>
      <c r="F90" s="74">
        <f t="shared" ref="F90:F113" ca="1" si="122">IF(ISERROR(((C90-E90)/ABS(E90))-1),0,((C90-E90)/ABS(E90)))</f>
        <v>0.18032786885245902</v>
      </c>
      <c r="G90" s="75">
        <f ca="1">INDIRECT($N$1&amp; "!" &amp;$P$1&amp;R90)</f>
        <v>3</v>
      </c>
      <c r="H90" s="71">
        <f ca="1">SUM(INDIRECT($N$1&amp;"!"&amp;$O$3&amp;N90&amp;":"&amp;$O$1&amp;N90))/1.173</f>
        <v>10750.213128729752</v>
      </c>
      <c r="I90" s="72">
        <f t="shared" ref="I90:I91" ca="1" si="123">SUM(INDIRECT($N$1&amp;"!"&amp;$P$3&amp;N90&amp;":"&amp;$P$1&amp;N90))</f>
        <v>3732</v>
      </c>
      <c r="J90" s="244">
        <f ca="1">IF(H90=0,"",1-((H90-I90)/ABS(H90)))</f>
        <v>0.34715590800951623</v>
      </c>
      <c r="K90" s="73">
        <f ca="1">SUM(INDIRECT($Q$1&amp;"!"&amp;$P$3&amp;P90&amp;":"&amp;$P$1&amp;P90))</f>
        <v>4146</v>
      </c>
      <c r="L90" s="74">
        <f t="shared" ref="L90:L113" ca="1" si="124">IF(ISERROR(((I90-K90)/ABS(K90))-1),0,((I90-K90)/ABS(K90)))</f>
        <v>-9.9855282199710571E-2</v>
      </c>
      <c r="M90" s="76">
        <f ca="1">SUM(INDIRECT($N$1&amp;"!"&amp;$P$3&amp;R90&amp;":"&amp;$P$1&amp;R90))</f>
        <v>44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512.30425055928413</v>
      </c>
      <c r="C91" s="78">
        <f ca="1">INDIRECT($N$1&amp; "!" &amp;$P$1&amp;N91)</f>
        <v>450</v>
      </c>
      <c r="D91" s="237">
        <f ca="1">IF(B91=0,"",1+((B91-C91)/ABS(B91)))</f>
        <v>1.1216157205240176</v>
      </c>
      <c r="E91" s="79">
        <f ca="1">INDIRECT($Q$1&amp; "!" &amp;$P$1&amp;P91)</f>
        <v>237</v>
      </c>
      <c r="F91" s="80">
        <f t="shared" ca="1" si="122"/>
        <v>0.89873417721518989</v>
      </c>
      <c r="G91" s="81">
        <f ca="1">INDIRECT($N$1&amp; "!" &amp;$P$1&amp;R91)</f>
        <v>4</v>
      </c>
      <c r="H91" s="77">
        <f ca="1">SUM(INDIRECT($N$1&amp;"!"&amp;$O$3&amp;N91&amp;":"&amp;$O$1&amp;N91))/0.894</f>
        <v>4212.5279642058167</v>
      </c>
      <c r="I91" s="78">
        <f t="shared" ca="1" si="123"/>
        <v>323</v>
      </c>
      <c r="J91" s="237">
        <f ca="1">IF(H91=0,"",1+((H91-I91)/ABS(H91)))</f>
        <v>1.923323951141795</v>
      </c>
      <c r="K91" s="79">
        <f ca="1">SUM(INDIRECT($Q$1&amp;"!"&amp;$P$3&amp;P91&amp;":"&amp;$P$1&amp;P91))</f>
        <v>2869</v>
      </c>
      <c r="L91" s="80">
        <f t="shared" ca="1" si="124"/>
        <v>-0.88741721854304634</v>
      </c>
      <c r="M91" s="82">
        <f t="shared" ref="M91:M112" ca="1" si="125">SUM(INDIRECT($N$1&amp;"!"&amp;$P$3&amp;R91&amp;":"&amp;$P$1&amp;R91))</f>
        <v>-8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639.44340502468845</v>
      </c>
      <c r="C92" s="127">
        <f ca="1">+C90-C91</f>
        <v>54</v>
      </c>
      <c r="D92" s="250">
        <f ca="1">IF(B92=0,"",1-((B92-C92)/ABS(B92)))</f>
        <v>8.4448443092340786E-2</v>
      </c>
      <c r="E92" s="127">
        <f ca="1">+E90-E91</f>
        <v>190</v>
      </c>
      <c r="F92" s="128">
        <f t="shared" ca="1" si="122"/>
        <v>-0.71578947368421053</v>
      </c>
      <c r="G92" s="129">
        <f ca="1">+G90-G91</f>
        <v>-1</v>
      </c>
      <c r="H92" s="126">
        <f t="shared" ref="H92:I92" ca="1" si="128">+H90-H91</f>
        <v>6537.6851645239358</v>
      </c>
      <c r="I92" s="127">
        <f t="shared" ca="1" si="128"/>
        <v>3409</v>
      </c>
      <c r="J92" s="250">
        <f ca="1">IF(H92=0,"",1-((H92-I92)/ABS(H92)))</f>
        <v>0.52143838594409253</v>
      </c>
      <c r="K92" s="127">
        <f ca="1">+K90-K91</f>
        <v>1277</v>
      </c>
      <c r="L92" s="128">
        <f t="shared" ca="1" si="124"/>
        <v>1.6695379796397807</v>
      </c>
      <c r="M92" s="130">
        <f ca="1">+M90-M91</f>
        <v>52</v>
      </c>
    </row>
    <row r="93" spans="1:18" x14ac:dyDescent="0.25">
      <c r="A93" s="42" t="s">
        <v>122</v>
      </c>
      <c r="B93" s="89">
        <f ca="1">INDIRECT($N$1&amp; "!" &amp;$O$1&amp;N93)/1.173</f>
        <v>150.89514066496164</v>
      </c>
      <c r="C93" s="90">
        <f ca="1">INDIRECT($N$1&amp; "!" &amp;$P$1&amp;N93)</f>
        <v>35</v>
      </c>
      <c r="D93" s="246">
        <f t="shared" ref="D93" ca="1" si="129">IF(B93=0,"",1-((B93-C93)/ABS(B93)))</f>
        <v>0.23194915254237292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1</v>
      </c>
      <c r="H93" s="89">
        <f ca="1">SUM(INDIRECT($N$1&amp;"!"&amp;$O$3&amp;N93&amp;":"&amp;$O$1&amp;N93))/1.173</f>
        <v>1406.6496163682864</v>
      </c>
      <c r="I93" s="90">
        <f t="shared" ref="I93:I94" ca="1" si="130">SUM(INDIRECT($N$1&amp;"!"&amp;$P$3&amp;N93&amp;":"&amp;$P$1&amp;N93))</f>
        <v>1093</v>
      </c>
      <c r="J93" s="246">
        <f t="shared" ref="J93" ca="1" si="131">IF(H93=0,"",1-((H93-I93)/ABS(H93)))</f>
        <v>0.77702363636363636</v>
      </c>
      <c r="K93" s="91">
        <f ca="1">SUM(INDIRECT($Q$1&amp;"!"&amp;$P$3&amp;P93&amp;":"&amp;$P$1&amp;P93))</f>
        <v>782</v>
      </c>
      <c r="L93" s="92">
        <f t="shared" ca="1" si="124"/>
        <v>0.39769820971867009</v>
      </c>
      <c r="M93" s="94">
        <f t="shared" ca="1" si="125"/>
        <v>16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53.691275167785236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2</v>
      </c>
      <c r="H94" s="77">
        <f ca="1">SUM(INDIRECT($N$1&amp;"!"&amp;$O$3&amp;N94&amp;":"&amp;$O$1&amp;N94))/0.894</f>
        <v>438.47874720357942</v>
      </c>
      <c r="I94" s="78">
        <f t="shared" ca="1" si="130"/>
        <v>-1362</v>
      </c>
      <c r="J94" s="237">
        <f ca="1">IF(H94=0,"",1+((H94-I94)/ABS(H94)))</f>
        <v>5.1061938775510205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29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97.203865497176409</v>
      </c>
      <c r="C95" s="127">
        <f ca="1">+C93-C94</f>
        <v>35</v>
      </c>
      <c r="D95" s="250">
        <f ca="1">IF(B95=0,"",1-((B95-C95)/ABS(B95)))</f>
        <v>0.36006798516687266</v>
      </c>
      <c r="E95" s="127">
        <f ca="1">+E93-E94</f>
        <v>0</v>
      </c>
      <c r="F95" s="128">
        <f t="shared" ca="1" si="122"/>
        <v>0</v>
      </c>
      <c r="G95" s="129">
        <f ca="1">+G93-G94</f>
        <v>-1</v>
      </c>
      <c r="H95" s="126">
        <f t="shared" ref="H95:I95" ca="1" si="132">+H93-H94</f>
        <v>968.17086916470703</v>
      </c>
      <c r="I95" s="127">
        <f t="shared" ca="1" si="132"/>
        <v>2455</v>
      </c>
      <c r="J95" s="250">
        <f ca="1">IF(H95=0,"",1-((H95-I95)/ABS(H95)))</f>
        <v>2.5357094271159597</v>
      </c>
      <c r="K95" s="127">
        <f ca="1">+K93-K94</f>
        <v>782</v>
      </c>
      <c r="L95" s="128">
        <f t="shared" ca="1" si="124"/>
        <v>2.1393861892583121</v>
      </c>
      <c r="M95" s="130">
        <f ca="1">+M93-M94</f>
        <v>-13</v>
      </c>
    </row>
    <row r="96" spans="1:18" x14ac:dyDescent="0.25">
      <c r="A96" s="42" t="s">
        <v>101</v>
      </c>
      <c r="B96" s="89">
        <f ca="1">INDIRECT($N$1&amp; "!" &amp;$O$1&amp;N96)/1.173</f>
        <v>168.79795396419436</v>
      </c>
      <c r="C96" s="90">
        <f ca="1">INDIRECT($N$1&amp; "!" &amp;$P$1&amp;N96)</f>
        <v>155</v>
      </c>
      <c r="D96" s="246">
        <f ca="1">IF(B96=0,"",1-((B96-C96)/ABS(B96)))</f>
        <v>0.91825757575757583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1576.3000852514917</v>
      </c>
      <c r="I96" s="90">
        <f t="shared" ref="I96:I97" ca="1" si="133">SUM(INDIRECT($N$1&amp;"!"&amp;$P$3&amp;N96&amp;":"&amp;$P$1&amp;N96))</f>
        <v>1423</v>
      </c>
      <c r="J96" s="246">
        <f ca="1">IF(H96=0,"",1-((H96-I96)/ABS(H96)))</f>
        <v>0.90274689021092491</v>
      </c>
      <c r="K96" s="91">
        <f ca="1">SUM(INDIRECT($Q$1&amp;"!"&amp;$P$3&amp;P96&amp;":"&amp;$P$1&amp;P96))</f>
        <v>1034</v>
      </c>
      <c r="L96" s="92">
        <f t="shared" ca="1" si="124"/>
        <v>0.37620889748549324</v>
      </c>
      <c r="M96" s="94">
        <f t="shared" ca="1" si="125"/>
        <v>2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140.93959731543623</v>
      </c>
      <c r="C97" s="78">
        <f ca="1">INDIRECT($N$1&amp; "!" &amp;$P$1&amp;N97)</f>
        <v>167</v>
      </c>
      <c r="D97" s="237">
        <f ca="1">IF(B97=0,"",1+((B97-C97)/ABS(B97)))</f>
        <v>0.81509523809523798</v>
      </c>
      <c r="E97" s="79">
        <f ca="1">INDIRECT($Q$1&amp; "!" &amp;$P$1&amp;P97)</f>
        <v>244</v>
      </c>
      <c r="F97" s="80">
        <f t="shared" ca="1" si="122"/>
        <v>-0.3155737704918033</v>
      </c>
      <c r="G97" s="81">
        <f ca="1">INDIRECT($N$1&amp; "!" &amp;$P$1&amp;R97)</f>
        <v>1</v>
      </c>
      <c r="H97" s="77">
        <f ca="1">SUM(INDIRECT($N$1&amp;"!"&amp;$O$3&amp;N97&amp;":"&amp;$O$1&amp;N97))/0.894</f>
        <v>1158.8366890380314</v>
      </c>
      <c r="I97" s="78">
        <f t="shared" ca="1" si="133"/>
        <v>3808</v>
      </c>
      <c r="J97" s="237">
        <f ca="1">IF(H97=0,"",1+((H97-I97)/ABS(H97)))</f>
        <v>-1.2860540540540542</v>
      </c>
      <c r="K97" s="79">
        <f ca="1">SUM(INDIRECT($Q$1&amp;"!"&amp;$P$3&amp;P97&amp;":"&amp;$P$1&amp;P97))</f>
        <v>3168</v>
      </c>
      <c r="L97" s="80">
        <f t="shared" ca="1" si="124"/>
        <v>0.20202020202020202</v>
      </c>
      <c r="M97" s="82">
        <f t="shared" ca="1" si="125"/>
        <v>22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27.858356648758132</v>
      </c>
      <c r="C98" s="127">
        <f ca="1">+C96-C97</f>
        <v>-12</v>
      </c>
      <c r="D98" s="250">
        <f ca="1">IF(B98=0,"",1-((B98-C98)/ABS(B98)))</f>
        <v>-0.43075046210720891</v>
      </c>
      <c r="E98" s="127">
        <f ca="1">+E96-E97</f>
        <v>-244</v>
      </c>
      <c r="F98" s="128">
        <f t="shared" ca="1" si="122"/>
        <v>0.95081967213114749</v>
      </c>
      <c r="G98" s="129">
        <f ca="1">+G96-G97</f>
        <v>0</v>
      </c>
      <c r="H98" s="126">
        <f t="shared" ref="H98:I98" ca="1" si="134">+H96-H97</f>
        <v>417.46339621346033</v>
      </c>
      <c r="I98" s="127">
        <f t="shared" ca="1" si="134"/>
        <v>-2385</v>
      </c>
      <c r="J98" s="250">
        <f ca="1">IF(H98=0,"",1-((H98-I98)/ABS(H98)))</f>
        <v>-5.7130757370173955</v>
      </c>
      <c r="K98" s="127">
        <f ca="1">+K96-K97</f>
        <v>-2134</v>
      </c>
      <c r="L98" s="128">
        <f t="shared" ca="1" si="124"/>
        <v>-0.1176194939081537</v>
      </c>
      <c r="M98" s="130">
        <f ca="1">+M96-M97</f>
        <v>-20</v>
      </c>
    </row>
    <row r="99" spans="1:18" x14ac:dyDescent="0.25">
      <c r="A99" s="42" t="s">
        <v>111</v>
      </c>
      <c r="B99" s="89">
        <f ca="1">INDIRECT($N$1&amp; "!" &amp;$O$1&amp;N99)/1.173</f>
        <v>419.43734015345268</v>
      </c>
      <c r="C99" s="90">
        <f ca="1">INDIRECT($N$1&amp; "!" &amp;$P$1&amp;N99)</f>
        <v>544</v>
      </c>
      <c r="D99" s="246">
        <f ca="1">IF(B99=0,"",1-((B99-C99)/ABS(B99)))</f>
        <v>1.2969756097560976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1</v>
      </c>
      <c r="H99" s="89">
        <f ca="1">SUM(INDIRECT($N$1&amp;"!"&amp;$O$3&amp;N99&amp;":"&amp;$O$1&amp;N99))/1.173</f>
        <v>3912.1909633418582</v>
      </c>
      <c r="I99" s="90">
        <f t="shared" ref="I99:I100" ca="1" si="135">SUM(INDIRECT($N$1&amp;"!"&amp;$P$3&amp;N99&amp;":"&amp;$P$1&amp;N99))</f>
        <v>2335</v>
      </c>
      <c r="J99" s="246">
        <f ca="1">IF(H99=0,"",1-((H99-I99)/ABS(H99)))</f>
        <v>0.59685225539333198</v>
      </c>
      <c r="K99" s="91">
        <f ca="1">SUM(INDIRECT($Q$1&amp;"!"&amp;$P$3&amp;P99&amp;":"&amp;$P$1&amp;P99))</f>
        <v>2431</v>
      </c>
      <c r="L99" s="92">
        <f t="shared" ca="1" si="124"/>
        <v>-3.948992184286302E-2</v>
      </c>
      <c r="M99" s="94">
        <f t="shared" ca="1" si="125"/>
        <v>3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218.12080536912751</v>
      </c>
      <c r="C100" s="78">
        <f ca="1">INDIRECT($N$1&amp; "!" &amp;$P$1&amp;N100)</f>
        <v>445</v>
      </c>
      <c r="D100" s="237">
        <f ca="1">IF(B100=0,"",1+((B100-C100)/ABS(B100)))</f>
        <v>-4.0153846153846207E-2</v>
      </c>
      <c r="E100" s="79">
        <f ca="1">INDIRECT($Q$1&amp; "!" &amp;$P$1&amp;P100)</f>
        <v>3911</v>
      </c>
      <c r="F100" s="80">
        <f t="shared" ca="1" si="122"/>
        <v>-0.88621835847609309</v>
      </c>
      <c r="G100" s="81">
        <f ca="1">INDIRECT($N$1&amp; "!" &amp;$P$1&amp;R100)</f>
        <v>2</v>
      </c>
      <c r="H100" s="77">
        <f ca="1">SUM(INDIRECT($N$1&amp;"!"&amp;$O$3&amp;N100&amp;":"&amp;$O$1&amp;N100))/0.894</f>
        <v>1794.1834451901566</v>
      </c>
      <c r="I100" s="78">
        <f t="shared" ca="1" si="135"/>
        <v>1560</v>
      </c>
      <c r="J100" s="237">
        <f ca="1">IF(H100=0,"",1+((H100-I100)/ABS(H100)))</f>
        <v>1.1305236907730674</v>
      </c>
      <c r="K100" s="79">
        <f ca="1">SUM(INDIRECT($Q$1&amp;"!"&amp;$P$3&amp;P100&amp;":"&amp;$P$1&amp;P100))</f>
        <v>6867</v>
      </c>
      <c r="L100" s="80">
        <f t="shared" ca="1" si="124"/>
        <v>-0.77282656181738751</v>
      </c>
      <c r="M100" s="82">
        <f t="shared" ca="1" si="125"/>
        <v>9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201.31653478432517</v>
      </c>
      <c r="C101" s="127">
        <f ca="1">+C99-C100</f>
        <v>99</v>
      </c>
      <c r="D101" s="250">
        <f ca="1">IF(B101=0,"",1-((B101-C101)/ABS(B101)))</f>
        <v>0.49176288527944745</v>
      </c>
      <c r="E101" s="127">
        <f ca="1">+E99-E100</f>
        <v>-3911</v>
      </c>
      <c r="F101" s="128">
        <f t="shared" ca="1" si="122"/>
        <v>1.0253132191255434</v>
      </c>
      <c r="G101" s="129">
        <f ca="1">+G99-G100</f>
        <v>-1</v>
      </c>
      <c r="H101" s="126">
        <f t="shared" ref="H101:I101" ca="1" si="136">+H99-H100</f>
        <v>2118.0075181517013</v>
      </c>
      <c r="I101" s="127">
        <f t="shared" ca="1" si="136"/>
        <v>775</v>
      </c>
      <c r="J101" s="250">
        <f ca="1">IF(H101=0,"",1-((H101-I101)/ABS(H101)))</f>
        <v>0.36590993816505002</v>
      </c>
      <c r="K101" s="127">
        <f ca="1">+K99-K100</f>
        <v>-4436</v>
      </c>
      <c r="L101" s="128">
        <f t="shared" ca="1" si="124"/>
        <v>1.1747069431920649</v>
      </c>
      <c r="M101" s="130">
        <f ca="1">+M99-M100</f>
        <v>-6</v>
      </c>
    </row>
    <row r="102" spans="1:18" x14ac:dyDescent="0.25">
      <c r="A102" s="42" t="s">
        <v>109</v>
      </c>
      <c r="B102" s="89">
        <f ca="1">INDIRECT($N$1&amp; "!" &amp;$O$1&amp;N102)/1.173</f>
        <v>1421.9948849104858</v>
      </c>
      <c r="C102" s="90">
        <f ca="1">INDIRECT($N$1&amp; "!" &amp;$P$1&amp;N102)</f>
        <v>3196</v>
      </c>
      <c r="D102" s="246">
        <f t="shared" ref="D102" ca="1" si="137">IF(B102=0,"",1-((B102-C102)/ABS(B102)))</f>
        <v>2.2475467625899284</v>
      </c>
      <c r="E102" s="91">
        <f ca="1">INDIRECT($Q$1&amp; "!" &amp;$P$1&amp;P102)</f>
        <v>2141</v>
      </c>
      <c r="F102" s="92">
        <f t="shared" ca="1" si="122"/>
        <v>0.492760392340028</v>
      </c>
      <c r="G102" s="93">
        <f ca="1">INDIRECT($N$1&amp; "!" &amp;$P$1&amp;R102)</f>
        <v>11</v>
      </c>
      <c r="H102" s="89">
        <f ca="1">SUM(INDIRECT($N$1&amp;"!"&amp;$O$3&amp;N102&amp;":"&amp;$O$1&amp;N102))/1.173</f>
        <v>13274.509803921568</v>
      </c>
      <c r="I102" s="90">
        <f t="shared" ref="I102:I103" ca="1" si="138">SUM(INDIRECT($N$1&amp;"!"&amp;$P$3&amp;N102&amp;":"&amp;$P$1&amp;N102))</f>
        <v>30938</v>
      </c>
      <c r="J102" s="246">
        <f ca="1">IF(H102=0,"",1-((H102-I102)/ABS(H102)))</f>
        <v>2.3306322008862632</v>
      </c>
      <c r="K102" s="91">
        <f ca="1">SUM(INDIRECT($Q$1&amp;"!"&amp;$P$3&amp;P102&amp;":"&amp;$P$1&amp;P102))</f>
        <v>22182</v>
      </c>
      <c r="L102" s="92">
        <f t="shared" ca="1" si="124"/>
        <v>0.39473446938959517</v>
      </c>
      <c r="M102" s="94">
        <f t="shared" ca="1" si="125"/>
        <v>160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533.55704697986573</v>
      </c>
      <c r="C103" s="78">
        <f ca="1">INDIRECT($N$1&amp; "!" &amp;$P$1&amp;N103)</f>
        <v>2411</v>
      </c>
      <c r="D103" s="237">
        <f t="shared" ref="D103" ca="1" si="139">IF(B103=0,"",1+((B103-C103)/ABS(B103)))</f>
        <v>-2.5187295597484276</v>
      </c>
      <c r="E103" s="79">
        <f ca="1">INDIRECT($Q$1&amp; "!" &amp;$P$1&amp;P103)</f>
        <v>31</v>
      </c>
      <c r="F103" s="80">
        <f t="shared" ca="1" si="122"/>
        <v>76.774193548387103</v>
      </c>
      <c r="G103" s="81">
        <f ca="1">INDIRECT($N$1&amp; "!" &amp;$P$1&amp;R103)</f>
        <v>3</v>
      </c>
      <c r="H103" s="77">
        <f ca="1">SUM(INDIRECT($N$1&amp;"!"&amp;$O$3&amp;N103&amp;":"&amp;$O$1&amp;N103))/0.894</f>
        <v>4387.0246085011186</v>
      </c>
      <c r="I103" s="78">
        <f t="shared" ca="1" si="138"/>
        <v>11114</v>
      </c>
      <c r="J103" s="237">
        <f t="shared" ref="J103" ca="1" si="140">IF(H103=0,"",1+((H103-I103)/ABS(H103)))</f>
        <v>-0.53337990821009695</v>
      </c>
      <c r="K103" s="79">
        <f ca="1">SUM(INDIRECT($Q$1&amp;"!"&amp;$P$3&amp;P103&amp;":"&amp;$P$1&amp;P103))</f>
        <v>5796</v>
      </c>
      <c r="L103" s="80">
        <f t="shared" ca="1" si="124"/>
        <v>0.91752933057280883</v>
      </c>
      <c r="M103" s="82">
        <f t="shared" ca="1" si="125"/>
        <v>8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888.43783793062005</v>
      </c>
      <c r="C104" s="127">
        <f ca="1">+C102-C103</f>
        <v>785</v>
      </c>
      <c r="D104" s="250">
        <f t="shared" ref="D104:D105" ca="1" si="141">IF(B104=0,"",1-((B104-C104)/ABS(B104)))</f>
        <v>0.88357335368386491</v>
      </c>
      <c r="E104" s="127">
        <f ca="1">+E102-E103</f>
        <v>2110</v>
      </c>
      <c r="F104" s="128">
        <f t="shared" ca="1" si="122"/>
        <v>-0.62796208530805686</v>
      </c>
      <c r="G104" s="129">
        <f ca="1">+G102-G103</f>
        <v>8</v>
      </c>
      <c r="H104" s="126">
        <f t="shared" ref="H104:I104" ca="1" si="142">+H102-H103</f>
        <v>8887.4851954204496</v>
      </c>
      <c r="I104" s="127">
        <f t="shared" ca="1" si="142"/>
        <v>19824</v>
      </c>
      <c r="J104" s="250">
        <f t="shared" ref="J104:J105" ca="1" si="143">IF(H104=0,"",1-((H104-I104)/ABS(H104)))</f>
        <v>2.23055223880597</v>
      </c>
      <c r="K104" s="127">
        <f ca="1">+K102-K103</f>
        <v>16386</v>
      </c>
      <c r="L104" s="128">
        <f t="shared" ca="1" si="124"/>
        <v>0.20981325521786892</v>
      </c>
      <c r="M104" s="130">
        <f ca="1">+M102-M103</f>
        <v>152</v>
      </c>
    </row>
    <row r="105" spans="1:18" x14ac:dyDescent="0.25">
      <c r="A105" s="42" t="s">
        <v>105</v>
      </c>
      <c r="B105" s="89">
        <f ca="1">INDIRECT($N$1&amp; "!" &amp;$O$1&amp;N105)/1.173</f>
        <v>201.19352088661552</v>
      </c>
      <c r="C105" s="90">
        <f ca="1">INDIRECT($N$1&amp; "!" &amp;$P$1&amp;N105)</f>
        <v>320</v>
      </c>
      <c r="D105" s="246">
        <f t="shared" ca="1" si="141"/>
        <v>1.5905084745762712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1</v>
      </c>
      <c r="H105" s="89">
        <f ca="1">SUM(INDIRECT($N$1&amp;"!"&amp;$O$3&amp;N105&amp;":"&amp;$O$1&amp;N105))/1.173</f>
        <v>1878.9428815004262</v>
      </c>
      <c r="I105" s="90">
        <f t="shared" ref="I105:I106" ca="1" si="144">SUM(INDIRECT($N$1&amp;"!"&amp;$P$3&amp;N105&amp;":"&amp;$P$1&amp;N105))</f>
        <v>3078</v>
      </c>
      <c r="J105" s="246">
        <f t="shared" ca="1" si="143"/>
        <v>1.6381551724137933</v>
      </c>
      <c r="K105" s="91">
        <f ca="1">SUM(INDIRECT($Q$1&amp;"!"&amp;$P$3&amp;P105&amp;":"&amp;$P$1&amp;P105))</f>
        <v>1405</v>
      </c>
      <c r="L105" s="92">
        <f t="shared" ca="1" si="124"/>
        <v>1.1907473309608541</v>
      </c>
      <c r="M105" s="94">
        <f t="shared" ca="1" si="125"/>
        <v>6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115.21252796420582</v>
      </c>
      <c r="C106" s="96">
        <f ca="1">INDIRECT($N$1&amp; "!" &amp;$P$1&amp;N106)</f>
        <v>494</v>
      </c>
      <c r="D106" s="247">
        <f ca="1">IF(B106=0,"",1+((B106-C106)/ABS(B106)))</f>
        <v>-2.2877281553398054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1</v>
      </c>
      <c r="H106" s="232">
        <f ca="1">SUM(INDIRECT($N$1&amp;"!"&amp;$O$3&amp;N106&amp;":"&amp;$O$1&amp;N106))/0.894</f>
        <v>948.54586129753909</v>
      </c>
      <c r="I106" s="233">
        <f t="shared" ca="1" si="144"/>
        <v>611</v>
      </c>
      <c r="J106" s="247">
        <f t="shared" ref="J106" ca="1" si="145">IF(H106=0,"",1+((H106-I106)/ABS(H106)))</f>
        <v>1.3558561320754716</v>
      </c>
      <c r="K106" s="229">
        <f ca="1">SUM(INDIRECT($Q$1&amp;"!"&amp;$P$3&amp;P106&amp;":"&amp;$P$1&amp;P106))</f>
        <v>1090</v>
      </c>
      <c r="L106" s="230">
        <f t="shared" ca="1" si="124"/>
        <v>-0.43944954128440367</v>
      </c>
      <c r="M106" s="234">
        <f t="shared" ca="1" si="125"/>
        <v>2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85.980992922409698</v>
      </c>
      <c r="C107" s="127">
        <f ca="1">+C105-C106</f>
        <v>-174</v>
      </c>
      <c r="D107" s="250">
        <f t="shared" ref="D107:D111" ca="1" si="146">IF(B107=0,"",1-((B107-C107)/ABS(B107)))</f>
        <v>-2.0237030776909002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930.39702020288712</v>
      </c>
      <c r="I107" s="127">
        <f t="shared" ca="1" si="147"/>
        <v>2467</v>
      </c>
      <c r="J107" s="250">
        <f t="shared" ref="J107:J111" ca="1" si="148">IF(H107=0,"",1-((H107-I107)/ABS(H107)))</f>
        <v>2.6515562135635742</v>
      </c>
      <c r="K107" s="127">
        <f ca="1">+K105-K106</f>
        <v>315</v>
      </c>
      <c r="L107" s="128">
        <f t="shared" ca="1" si="124"/>
        <v>6.8317460317460315</v>
      </c>
      <c r="M107" s="130">
        <f ca="1">+M105-M106</f>
        <v>4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3514.0664961636826</v>
      </c>
      <c r="C111" s="96">
        <f t="shared" ca="1" si="156"/>
        <v>4754</v>
      </c>
      <c r="D111" s="247">
        <f t="shared" ca="1" si="146"/>
        <v>1.3528486171761283</v>
      </c>
      <c r="E111" s="229">
        <f ca="1">+E90+E93+E96+E99+E102+E105</f>
        <v>2568</v>
      </c>
      <c r="F111" s="230">
        <f t="shared" ca="1" si="122"/>
        <v>0.85124610591900307</v>
      </c>
      <c r="G111" s="231">
        <f ca="1">INDIRECT($N$1&amp; "!" &amp;$P$1&amp;R111)</f>
        <v>18</v>
      </c>
      <c r="H111" s="44">
        <f ca="1">+H90+H93+H96+H99+H102+H105+H108</f>
        <v>32798.806479113387</v>
      </c>
      <c r="I111" s="45">
        <f ca="1">+I90+I93+I96+I99+I102+I105+I108</f>
        <v>42599</v>
      </c>
      <c r="J111" s="247">
        <f t="shared" ca="1" si="148"/>
        <v>1.2987972604163958</v>
      </c>
      <c r="K111" s="229">
        <f ca="1">K90+K93+K96+K99+K102+K105</f>
        <v>31980</v>
      </c>
      <c r="L111" s="230">
        <f t="shared" ca="1" si="124"/>
        <v>0.33205128205128204</v>
      </c>
      <c r="M111" s="234">
        <f t="shared" ca="1" si="125"/>
        <v>231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1573.8255033557045</v>
      </c>
      <c r="C112" s="89">
        <f t="shared" ca="1" si="156"/>
        <v>3967</v>
      </c>
      <c r="D112" s="237">
        <f t="shared" ref="D112" ca="1" si="157">IF(B112=0,"",1+((B112-C112)/ABS(B112)))</f>
        <v>-0.52060980810234581</v>
      </c>
      <c r="E112" s="79">
        <f ca="1">+E91+E94+E97+E100+E103+E106</f>
        <v>4423</v>
      </c>
      <c r="F112" s="80">
        <f t="shared" ca="1" si="122"/>
        <v>-0.10309744517295953</v>
      </c>
      <c r="G112" s="81">
        <f ca="1">INDIRECT($N$1&amp; "!" &amp;$P$1&amp;R112)</f>
        <v>13</v>
      </c>
      <c r="H112" s="31">
        <f t="shared" ref="H112:I112" ca="1" si="158">+H91+H94+H97+H100+H103+H106+H109</f>
        <v>12939.597315436242</v>
      </c>
      <c r="I112" s="32">
        <f t="shared" ca="1" si="158"/>
        <v>16054</v>
      </c>
      <c r="J112" s="237">
        <f t="shared" ref="J112" ca="1" si="159">IF(H112=0,"",1+((H112-I112)/ABS(H112)))</f>
        <v>0.75931224066390046</v>
      </c>
      <c r="K112" s="79">
        <f ca="1">K91+K94+K97+K100+K103+K106</f>
        <v>19790</v>
      </c>
      <c r="L112" s="80">
        <f t="shared" ca="1" si="124"/>
        <v>-0.18878221323900959</v>
      </c>
      <c r="M112" s="82">
        <f t="shared" ca="1" si="125"/>
        <v>62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1940.2409928079778</v>
      </c>
      <c r="C113" s="133">
        <f t="shared" ca="1" si="156"/>
        <v>787</v>
      </c>
      <c r="D113" s="251">
        <f t="shared" ref="D113" ca="1" si="160">IF(B113=0,"",1-((B113-C113)/ABS(B113)))</f>
        <v>0.40561971575553035</v>
      </c>
      <c r="E113" s="134">
        <f ca="1">+E92+E95+E98+E101+E104+E107</f>
        <v>-1855</v>
      </c>
      <c r="F113" s="135">
        <f t="shared" ca="1" si="122"/>
        <v>1.4242587601078167</v>
      </c>
      <c r="G113" s="136">
        <f ca="1">+G111-G112</f>
        <v>5</v>
      </c>
      <c r="H113" s="132">
        <f t="shared" ref="H113:I113" ca="1" si="161">+H111-H112</f>
        <v>19859.209163677144</v>
      </c>
      <c r="I113" s="134">
        <f t="shared" ca="1" si="161"/>
        <v>26545</v>
      </c>
      <c r="J113" s="251">
        <f t="shared" ref="J113" ca="1" si="162">IF(H113=0,"",1-((H113-I113)/ABS(H113)))</f>
        <v>1.3366594702346601</v>
      </c>
      <c r="K113" s="134">
        <f ca="1">+K111-K112</f>
        <v>12190</v>
      </c>
      <c r="L113" s="135">
        <f t="shared" ca="1" si="124"/>
        <v>1.1776045939294504</v>
      </c>
      <c r="M113" s="137">
        <f ca="1">+M111-M112</f>
        <v>169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552.42966751918152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1</v>
      </c>
      <c r="H118" s="71">
        <f ca="1">SUM(INDIRECT($N$1&amp;"!"&amp;$O$3&amp;N118&amp;":"&amp;$O$1&amp;N118))/1.173</f>
        <v>5156.0102301790275</v>
      </c>
      <c r="I118" s="72">
        <f t="shared" ref="I118:I119" ca="1" si="164">SUM(INDIRECT($N$1&amp;"!"&amp;$P$3&amp;N118&amp;":"&amp;$P$1&amp;N118))</f>
        <v>632</v>
      </c>
      <c r="J118" s="244">
        <f ca="1">IF(H118=0,"",1-((H118-I118)/ABS(H118)))</f>
        <v>0.12257539682539687</v>
      </c>
      <c r="K118" s="73">
        <f ca="1">SUM(INDIRECT($Q$1&amp;"!"&amp;$P$3&amp;P118&amp;":"&amp;$P$1&amp;P118))</f>
        <v>1789</v>
      </c>
      <c r="L118" s="74">
        <f t="shared" ref="L118:L141" ca="1" si="165">IF(ISERROR(((I118-K118)/ABS(K118))-1),0,((I118-K118)/ABS(K118)))</f>
        <v>-0.64673001676914477</v>
      </c>
      <c r="M118" s="76">
        <f ca="1">SUM(INDIRECT($N$1&amp;"!"&amp;$P$3&amp;R118&amp;":"&amp;$P$1&amp;R118))</f>
        <v>9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186.80089485458612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0</v>
      </c>
      <c r="H119" s="77">
        <f ca="1">SUM(INDIRECT($N$1&amp;"!"&amp;$O$3&amp;N119&amp;":"&amp;$O$1&amp;N119))/0.894</f>
        <v>1534.6756152125279</v>
      </c>
      <c r="I119" s="78">
        <f t="shared" ca="1" si="164"/>
        <v>1618</v>
      </c>
      <c r="J119" s="237">
        <f ca="1">IF(H119=0,"",1+((H119-I119)/ABS(H119)))</f>
        <v>0.94570553935860047</v>
      </c>
      <c r="K119" s="79">
        <f ca="1">SUM(INDIRECT($Q$1&amp;"!"&amp;$P$3&amp;P119&amp;":"&amp;$P$1&amp;P119))</f>
        <v>1116</v>
      </c>
      <c r="L119" s="80">
        <f t="shared" ca="1" si="165"/>
        <v>0.44982078853046598</v>
      </c>
      <c r="M119" s="82">
        <f t="shared" ref="M119:M140" ca="1" si="166">SUM(INDIRECT($N$1&amp;"!"&amp;$P$3&amp;R119&amp;":"&amp;$P$1&amp;R119))</f>
        <v>12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365.62877266459543</v>
      </c>
      <c r="C120" s="155">
        <f ca="1">+C118-C119</f>
        <v>0</v>
      </c>
      <c r="D120" s="252">
        <f ca="1">IF(B120=0,"",1-((B120-C120)/ABS(B120)))</f>
        <v>0</v>
      </c>
      <c r="E120" s="155">
        <f ca="1">+E118-E119</f>
        <v>0</v>
      </c>
      <c r="F120" s="156">
        <f t="shared" ca="1" si="163"/>
        <v>0</v>
      </c>
      <c r="G120" s="157">
        <f ca="1">+G118-G119</f>
        <v>1</v>
      </c>
      <c r="H120" s="154">
        <f t="shared" ref="H120:I120" ca="1" si="169">+H118-H119</f>
        <v>3621.3346149664994</v>
      </c>
      <c r="I120" s="155">
        <f t="shared" ca="1" si="169"/>
        <v>-986</v>
      </c>
      <c r="J120" s="252">
        <f ca="1">IF(H120=0,"",1-((H120-I120)/ABS(H120)))</f>
        <v>-0.27227530864587646</v>
      </c>
      <c r="K120" s="155">
        <f ca="1">+K118-K119</f>
        <v>673</v>
      </c>
      <c r="L120" s="156">
        <f t="shared" ca="1" si="165"/>
        <v>-2.4650817236255573</v>
      </c>
      <c r="M120" s="158">
        <f ca="1">+M118-M119</f>
        <v>-3</v>
      </c>
    </row>
    <row r="121" spans="1:18" x14ac:dyDescent="0.25">
      <c r="A121" s="42" t="s">
        <v>122</v>
      </c>
      <c r="B121" s="236">
        <f ca="1">INDIRECT($N$1&amp; "!" &amp;$O$1&amp;N121)/1.173</f>
        <v>72.463768115942031</v>
      </c>
      <c r="C121" s="90">
        <f ca="1">INDIRECT($N$1&amp; "!" &amp;$P$1&amp;N121)</f>
        <v>50</v>
      </c>
      <c r="D121" s="246">
        <f t="shared" ref="D121" ca="1" si="170">IF(B121=0,"",1-((B121-C121)/ABS(B121)))</f>
        <v>0.69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672.63427109974418</v>
      </c>
      <c r="I121" s="90">
        <f t="shared" ref="I121:I122" ca="1" si="171">SUM(INDIRECT($N$1&amp;"!"&amp;$P$3&amp;N121&amp;":"&amp;$P$1&amp;N121))</f>
        <v>150</v>
      </c>
      <c r="J121" s="246">
        <f t="shared" ref="J121" ca="1" si="172">IF(H121=0,"",1-((H121-I121)/ABS(H121)))</f>
        <v>0.22300380228136885</v>
      </c>
      <c r="K121" s="91">
        <f ca="1">SUM(INDIRECT($Q$1&amp;"!"&amp;$P$3&amp;P121&amp;":"&amp;$P$1&amp;P121))</f>
        <v>200</v>
      </c>
      <c r="L121" s="92">
        <f t="shared" ca="1" si="165"/>
        <v>-0.25</v>
      </c>
      <c r="M121" s="94">
        <f t="shared" ca="1" si="166"/>
        <v>5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19.01565995525727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158.83668903803132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53.448108160684761</v>
      </c>
      <c r="C123" s="155">
        <f ca="1">+C121-C122</f>
        <v>50</v>
      </c>
      <c r="D123" s="252">
        <f ca="1">IF(B123=0,"",1-((B123-C123)/ABS(B123)))</f>
        <v>0.93548680618744307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513.79758206171289</v>
      </c>
      <c r="I123" s="155">
        <f t="shared" ca="1" si="173"/>
        <v>150</v>
      </c>
      <c r="J123" s="252">
        <f ca="1">IF(H123=0,"",1-((H123-I123)/ABS(H123)))</f>
        <v>0.2919437639198218</v>
      </c>
      <c r="K123" s="155">
        <f ca="1">+K121-K122</f>
        <v>90</v>
      </c>
      <c r="L123" s="156">
        <f t="shared" ca="1" si="165"/>
        <v>0.66666666666666663</v>
      </c>
      <c r="M123" s="158">
        <f ca="1">+M121-M122</f>
        <v>-6</v>
      </c>
    </row>
    <row r="124" spans="1:18" x14ac:dyDescent="0.25">
      <c r="A124" s="42" t="s">
        <v>101</v>
      </c>
      <c r="B124" s="236">
        <f ca="1">INDIRECT($N$1&amp; "!" &amp;$O$1&amp;N124)/1.173</f>
        <v>80.988917306052855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759.59079283887468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51.454138702460853</v>
      </c>
      <c r="C125" s="78">
        <f ca="1">INDIRECT($N$1&amp; "!" &amp;$P$1&amp;N125)</f>
        <v>840</v>
      </c>
      <c r="D125" s="246">
        <f ca="1">IF(B125=0,"",1+((B125-C125)/ABS(B125)))</f>
        <v>-14.325217391304347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5</v>
      </c>
      <c r="H125" s="77">
        <f ca="1">SUM(INDIRECT($N$1&amp;"!"&amp;$O$3&amp;N125&amp;":"&amp;$O$1&amp;N125))/0.894</f>
        <v>422.81879194630869</v>
      </c>
      <c r="I125" s="78">
        <f t="shared" ca="1" si="174"/>
        <v>1570</v>
      </c>
      <c r="J125" s="237">
        <f ca="1">IF(H125=0,"",1+((H125-I125)/ABS(H125)))</f>
        <v>-1.7131746031746036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9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29.534778603592002</v>
      </c>
      <c r="C126" s="155">
        <f ca="1">+C124-C125</f>
        <v>-840</v>
      </c>
      <c r="D126" s="252">
        <f ca="1">IF(B126=0,"",1-((B126-C126)/ABS(B126)))</f>
        <v>-28.441046106160407</v>
      </c>
      <c r="E126" s="155">
        <f ca="1">+E124-E125</f>
        <v>0</v>
      </c>
      <c r="F126" s="156">
        <f t="shared" ca="1" si="163"/>
        <v>0</v>
      </c>
      <c r="G126" s="157">
        <f ca="1">+G124-G125</f>
        <v>-5</v>
      </c>
      <c r="H126" s="154">
        <f t="shared" ref="H126:I126" ca="1" si="175">+H124-H125</f>
        <v>336.77200089256598</v>
      </c>
      <c r="I126" s="155">
        <f t="shared" ca="1" si="175"/>
        <v>-1570</v>
      </c>
      <c r="J126" s="252">
        <f ca="1">IF(H126=0,"",1-((H126-I126)/ABS(H126)))</f>
        <v>-4.6619077471967376</v>
      </c>
      <c r="K126" s="155">
        <f ca="1">+K124-K125</f>
        <v>160</v>
      </c>
      <c r="L126" s="156">
        <f t="shared" ca="1" si="165"/>
        <v>-10.8125</v>
      </c>
      <c r="M126" s="158">
        <f ca="1">+M124-M125</f>
        <v>-9</v>
      </c>
    </row>
    <row r="127" spans="1:18" x14ac:dyDescent="0.25">
      <c r="A127" s="42" t="s">
        <v>111</v>
      </c>
      <c r="B127" s="89">
        <f ca="1">INDIRECT($N$1&amp; "!" &amp;$O$1&amp;N127)/1.173</f>
        <v>201.19352088661552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1878.9428815004262</v>
      </c>
      <c r="I127" s="90">
        <f t="shared" ref="I127:I128" ca="1" si="176">SUM(INDIRECT($N$1&amp;"!"&amp;$P$3&amp;N127&amp;":"&amp;$P$1&amp;N127))</f>
        <v>387</v>
      </c>
      <c r="J127" s="246">
        <f ca="1">IF(H127=0,"",1-((H127-I127)/ABS(H127)))</f>
        <v>0.20596687840290384</v>
      </c>
      <c r="K127" s="91">
        <f ca="1">SUM(INDIRECT($Q$1&amp;"!"&amp;$P$3&amp;P127&amp;":"&amp;$P$1&amp;P127))</f>
        <v>6</v>
      </c>
      <c r="L127" s="92">
        <f t="shared" ca="1" si="165"/>
        <v>63.5</v>
      </c>
      <c r="M127" s="94">
        <f t="shared" ca="1" si="166"/>
        <v>2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79.418344519015662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651.00671140939596</v>
      </c>
      <c r="I128" s="78">
        <f t="shared" ca="1" si="176"/>
        <v>594</v>
      </c>
      <c r="J128" s="237">
        <f ca="1">IF(H128=0,"",1+((H128-I128)/ABS(H128)))</f>
        <v>1.0875670103092783</v>
      </c>
      <c r="K128" s="79">
        <f ca="1">SUM(INDIRECT($Q$1&amp;"!"&amp;$P$3&amp;P128&amp;":"&amp;$P$1&amp;P128))</f>
        <v>397</v>
      </c>
      <c r="L128" s="80">
        <f t="shared" ca="1" si="165"/>
        <v>0.49622166246851385</v>
      </c>
      <c r="M128" s="82">
        <f t="shared" ca="1" si="166"/>
        <v>11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121.77517636759985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1227.9361700910304</v>
      </c>
      <c r="I129" s="155">
        <f t="shared" ca="1" si="177"/>
        <v>-207</v>
      </c>
      <c r="J129" s="252">
        <f ca="1">IF(H129=0,"",1-((H129-I129)/ABS(H129)))</f>
        <v>-0.16857553759056909</v>
      </c>
      <c r="K129" s="155">
        <f ca="1">+K127-K128</f>
        <v>-391</v>
      </c>
      <c r="L129" s="156">
        <f t="shared" ca="1" si="165"/>
        <v>0.47058823529411764</v>
      </c>
      <c r="M129" s="158">
        <f ca="1">+M127-M128</f>
        <v>-9</v>
      </c>
    </row>
    <row r="130" spans="1:18" x14ac:dyDescent="0.25">
      <c r="A130" s="42" t="s">
        <v>109</v>
      </c>
      <c r="B130" s="89">
        <f ca="1">INDIRECT($N$1&amp; "!" &amp;$O$1&amp;N130)/1.173</f>
        <v>656.43648763853366</v>
      </c>
      <c r="C130" s="90">
        <f ca="1">INDIRECT($N$1&amp; "!" &amp;$P$1&amp;N130)</f>
        <v>393</v>
      </c>
      <c r="D130" s="246">
        <f t="shared" ref="D130" ca="1" si="178">IF(B130=0,"",1-((B130-C130)/ABS(B130)))</f>
        <v>0.59868701298701299</v>
      </c>
      <c r="E130" s="91">
        <f ca="1">INDIRECT($Q$1&amp; "!" &amp;$P$1&amp;P130)</f>
        <v>613</v>
      </c>
      <c r="F130" s="92">
        <f t="shared" ca="1" si="163"/>
        <v>-0.35889070146818924</v>
      </c>
      <c r="G130" s="93">
        <f ca="1">INDIRECT($N$1&amp; "!" &amp;$P$1&amp;R130)</f>
        <v>1</v>
      </c>
      <c r="H130" s="89">
        <f ca="1">SUM(INDIRECT($N$1&amp;"!"&amp;$O$3&amp;N130&amp;":"&amp;$O$1&amp;N130))/1.173</f>
        <v>6124.4671781756178</v>
      </c>
      <c r="I130" s="90">
        <f t="shared" ref="I130:I131" ca="1" si="179">SUM(INDIRECT($N$1&amp;"!"&amp;$P$3&amp;N130&amp;":"&amp;$P$1&amp;N130))</f>
        <v>5876</v>
      </c>
      <c r="J130" s="246">
        <f ca="1">IF(H130=0,"",1-((H130-I130)/ABS(H130)))</f>
        <v>0.95943040089086862</v>
      </c>
      <c r="K130" s="91">
        <f ca="1">SUM(INDIRECT($Q$1&amp;"!"&amp;$P$3&amp;P130&amp;":"&amp;$P$1&amp;P130))</f>
        <v>1435</v>
      </c>
      <c r="L130" s="92">
        <f t="shared" ca="1" si="165"/>
        <v>3.0947735191637631</v>
      </c>
      <c r="M130" s="94">
        <f t="shared" ca="1" si="166"/>
        <v>19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193.51230425055928</v>
      </c>
      <c r="C131" s="78">
        <f ca="1">INDIRECT($N$1&amp; "!" &amp;$P$1&amp;N131)</f>
        <v>110</v>
      </c>
      <c r="D131" s="237">
        <f t="shared" ref="D131" ca="1" si="180">IF(B131=0,"",1+((B131-C131)/ABS(B131)))</f>
        <v>1.4315606936416185</v>
      </c>
      <c r="E131" s="79">
        <f ca="1">INDIRECT($Q$1&amp; "!" &amp;$P$1&amp;P131)</f>
        <v>351</v>
      </c>
      <c r="F131" s="80">
        <f t="shared" ca="1" si="163"/>
        <v>-0.68660968660968658</v>
      </c>
      <c r="G131" s="81">
        <f ca="1">INDIRECT($N$1&amp; "!" &amp;$P$1&amp;R131)</f>
        <v>1</v>
      </c>
      <c r="H131" s="77">
        <f ca="1">SUM(INDIRECT($N$1&amp;"!"&amp;$O$3&amp;N131&amp;":"&amp;$O$1&amp;N131))/0.894</f>
        <v>1592.841163310962</v>
      </c>
      <c r="I131" s="78">
        <f t="shared" ca="1" si="179"/>
        <v>2511</v>
      </c>
      <c r="J131" s="237">
        <f t="shared" ref="J131" ca="1" si="181">IF(H131=0,"",1+((H131-I131)/ABS(H131)))</f>
        <v>0.42357162921348313</v>
      </c>
      <c r="K131" s="79">
        <f ca="1">SUM(INDIRECT($Q$1&amp;"!"&amp;$P$3&amp;P131&amp;":"&amp;$P$1&amp;P131))</f>
        <v>1095</v>
      </c>
      <c r="L131" s="80">
        <f t="shared" ca="1" si="165"/>
        <v>1.2931506849315069</v>
      </c>
      <c r="M131" s="82">
        <f t="shared" ca="1" si="166"/>
        <v>14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462.92418338797438</v>
      </c>
      <c r="C132" s="155">
        <f ca="1">+C130-C131</f>
        <v>283</v>
      </c>
      <c r="D132" s="252">
        <f t="shared" ref="D132:D133" ca="1" si="182">IF(B132=0,"",1-((B132-C132)/ABS(B132)))</f>
        <v>0.61133120747511072</v>
      </c>
      <c r="E132" s="155">
        <f ca="1">+E130-E131</f>
        <v>262</v>
      </c>
      <c r="F132" s="156">
        <f t="shared" ca="1" si="163"/>
        <v>8.0152671755725186E-2</v>
      </c>
      <c r="G132" s="157">
        <f ca="1">+G130-G131</f>
        <v>0</v>
      </c>
      <c r="H132" s="154">
        <f t="shared" ref="H132:I132" ca="1" si="183">+H130-H131</f>
        <v>4531.6260148646561</v>
      </c>
      <c r="I132" s="155">
        <f t="shared" ca="1" si="183"/>
        <v>3365</v>
      </c>
      <c r="J132" s="252">
        <f t="shared" ref="J132:J133" ca="1" si="184">IF(H132=0,"",1-((H132-I132)/ABS(H132)))</f>
        <v>0.74255907017969158</v>
      </c>
      <c r="K132" s="155">
        <f ca="1">+K130-K131</f>
        <v>340</v>
      </c>
      <c r="L132" s="156">
        <f t="shared" ca="1" si="165"/>
        <v>8.8970588235294112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97.186700767263417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904.51832907075868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41.387024608501115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342.28187919463085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55.799676158762303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562.23644987612784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59.676044330775788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554.98721227621479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60.402684563758385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496.6442953020134</v>
      </c>
      <c r="I137" s="233">
        <f t="shared" ca="1" si="191"/>
        <v>1349</v>
      </c>
      <c r="J137" s="247">
        <f t="shared" ref="J137" ca="1" si="194">IF(H137=0,"",1+((H137-I137)/ABS(H137)))</f>
        <v>-0.71622972972972976</v>
      </c>
      <c r="K137" s="229">
        <f ca="1">SUM(INDIRECT($Q$1&amp;"!"&amp;$P$3&amp;P137&amp;":"&amp;$P$1&amp;P137))</f>
        <v>371</v>
      </c>
      <c r="L137" s="230">
        <f t="shared" ca="1" si="165"/>
        <v>2.6361185983827493</v>
      </c>
      <c r="M137" s="234">
        <f t="shared" ca="1" si="192"/>
        <v>7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-0.7266402329825965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58.342916974201387</v>
      </c>
      <c r="I138" s="155">
        <f t="shared" ca="1" si="196"/>
        <v>-1349</v>
      </c>
      <c r="J138" s="252">
        <f t="shared" ref="J138" ca="1" si="197">IF(H138=0,"",1-((H138-I138)/ABS(H138)))</f>
        <v>-23.121915563401011</v>
      </c>
      <c r="K138" s="155">
        <f ca="1">+K136-K137</f>
        <v>179</v>
      </c>
      <c r="L138" s="156">
        <f t="shared" ca="1" si="165"/>
        <v>-8.5363128491620106</v>
      </c>
      <c r="M138" s="158">
        <f ca="1">+M136-M137</f>
        <v>-7</v>
      </c>
    </row>
    <row r="139" spans="1:18" x14ac:dyDescent="0.25">
      <c r="A139" s="228" t="s">
        <v>90</v>
      </c>
      <c r="B139" s="89">
        <f t="shared" ref="B139:C141" ca="1" si="198">+B118+B121+B124+B127+B130+B133+B136</f>
        <v>1720.3751065643646</v>
      </c>
      <c r="C139" s="96">
        <f t="shared" ca="1" si="198"/>
        <v>443</v>
      </c>
      <c r="D139" s="247">
        <f t="shared" ca="1" si="188"/>
        <v>0.25750198216055509</v>
      </c>
      <c r="E139" s="229">
        <f ca="1">+E118+E121+E124+E127+E130+E133</f>
        <v>613</v>
      </c>
      <c r="F139" s="230">
        <f t="shared" ca="1" si="163"/>
        <v>-0.27732463295269166</v>
      </c>
      <c r="G139" s="231">
        <f ca="1">INDIRECT($N$1&amp; "!" &amp;$P$1&amp;R139)</f>
        <v>2</v>
      </c>
      <c r="H139" s="44">
        <f ca="1">+H118+H121+H124+H127+H130+H133+H136</f>
        <v>16051.150895140665</v>
      </c>
      <c r="I139" s="45">
        <f ca="1">+I118+I121+I124+I127+I130+I133+I136</f>
        <v>7045</v>
      </c>
      <c r="J139" s="247">
        <f t="shared" ca="1" si="190"/>
        <v>0.43890933715742508</v>
      </c>
      <c r="K139" s="229">
        <f ca="1">K118+K121+K124+K127+K130+K133</f>
        <v>3590</v>
      </c>
      <c r="L139" s="230">
        <f t="shared" ca="1" si="165"/>
        <v>0.96239554317548748</v>
      </c>
      <c r="M139" s="234">
        <f t="shared" ca="1" si="166"/>
        <v>35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631.99105145413853</v>
      </c>
      <c r="C140" s="89">
        <f t="shared" ca="1" si="198"/>
        <v>950</v>
      </c>
      <c r="D140" s="237">
        <f t="shared" ref="D140" ca="1" si="199">IF(B140=0,"",1+((B140-C140)/ABS(B140)))</f>
        <v>0.49681415929203498</v>
      </c>
      <c r="E140" s="79">
        <f ca="1">+E119+E122+E125+E128+E131+E134</f>
        <v>351</v>
      </c>
      <c r="F140" s="80">
        <f t="shared" ca="1" si="163"/>
        <v>1.7065527065527066</v>
      </c>
      <c r="G140" s="81">
        <f ca="1">INDIRECT($N$1&amp; "!" &amp;$P$1&amp;R140)</f>
        <v>6</v>
      </c>
      <c r="H140" s="31">
        <f t="shared" ref="H140:I140" ca="1" si="200">+H119+H122+H125+H128+H131+H134+H137</f>
        <v>5199.1051454138706</v>
      </c>
      <c r="I140" s="32">
        <f t="shared" ca="1" si="200"/>
        <v>7642</v>
      </c>
      <c r="J140" s="237">
        <f t="shared" ref="J140" ca="1" si="201">IF(H140=0,"",1+((H140-I140)/ABS(H140)))</f>
        <v>0.53013166953528401</v>
      </c>
      <c r="K140" s="79">
        <f ca="1">K119+K122+K125+K128+K131+K134</f>
        <v>2718</v>
      </c>
      <c r="L140" s="80">
        <f t="shared" ca="1" si="165"/>
        <v>1.811626195732156</v>
      </c>
      <c r="M140" s="82">
        <f t="shared" ca="1" si="166"/>
        <v>57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1088.3840551102262</v>
      </c>
      <c r="C141" s="161">
        <f t="shared" ca="1" si="198"/>
        <v>-507</v>
      </c>
      <c r="D141" s="253">
        <f t="shared" ref="D141" ca="1" si="202">IF(B141=0,"",1-((B141-C141)/ABS(B141)))</f>
        <v>-0.46582821350562087</v>
      </c>
      <c r="E141" s="161">
        <f ca="1">+E120+E123+E126+E129+E132+E135</f>
        <v>262</v>
      </c>
      <c r="F141" s="162">
        <f t="shared" ca="1" si="163"/>
        <v>-2.9351145038167941</v>
      </c>
      <c r="G141" s="163">
        <f ca="1">+G139-G140</f>
        <v>-4</v>
      </c>
      <c r="H141" s="160">
        <f t="shared" ref="H141:I141" ca="1" si="203">+H139-H140</f>
        <v>10852.045749726794</v>
      </c>
      <c r="I141" s="161">
        <f t="shared" ca="1" si="203"/>
        <v>-597</v>
      </c>
      <c r="J141" s="253">
        <f t="shared" ref="J141" ca="1" si="204">IF(H141=0,"",1-((H141-I141)/ABS(H141)))</f>
        <v>-5.5012668926043728E-2</v>
      </c>
      <c r="K141" s="161">
        <f ca="1">+K139-K140</f>
        <v>872</v>
      </c>
      <c r="L141" s="162">
        <f t="shared" ca="1" si="165"/>
        <v>-1.6846330275229358</v>
      </c>
      <c r="M141" s="164">
        <f ca="1">+M139-M140</f>
        <v>-22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460.35805626598466</v>
      </c>
      <c r="C146" s="72">
        <f ca="1">INDIRECT($N$1&amp; "!" &amp;$P$1&amp;N146)</f>
        <v>267</v>
      </c>
      <c r="D146" s="244">
        <f ca="1">IF(B146=0,"",1-((B146-C146)/ABS(B146)))</f>
        <v>0.5799833333333333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2</v>
      </c>
      <c r="H146" s="71">
        <f ca="1">SUM(INDIRECT($N$1&amp;"!"&amp;$O$3&amp;N146&amp;":"&amp;$O$1&amp;N146))/1.173</f>
        <v>4296.675191815857</v>
      </c>
      <c r="I146" s="72">
        <f t="shared" ref="I146:I147" ca="1" si="206">SUM(INDIRECT($N$1&amp;"!"&amp;$P$3&amp;N146&amp;":"&amp;$P$1&amp;N146))</f>
        <v>474</v>
      </c>
      <c r="J146" s="244">
        <f ca="1">IF(H146=0,"",1-((H146-I146)/ABS(H146)))</f>
        <v>0.11031785714285713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-0.29985228951255538</v>
      </c>
      <c r="M146" s="76">
        <f ca="1">SUM(INDIRECT($N$1&amp;"!"&amp;$P$3&amp;R146&amp;":"&amp;$P$1&amp;R146))</f>
        <v>8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934</v>
      </c>
      <c r="F147" s="80">
        <f t="shared" ca="1" si="205"/>
        <v>-1</v>
      </c>
      <c r="G147" s="81">
        <f ca="1">INDIRECT($N$1&amp; "!" &amp;$P$1&amp;R147)</f>
        <v>0</v>
      </c>
      <c r="H147" s="77">
        <f ca="1">SUM(INDIRECT($N$1&amp;"!"&amp;$O$3&amp;N147&amp;":"&amp;$O$1&amp;N147))/0.894</f>
        <v>1534.6756152125279</v>
      </c>
      <c r="I147" s="78">
        <f t="shared" ca="1" si="206"/>
        <v>2240</v>
      </c>
      <c r="J147" s="237">
        <f ca="1">IF(H147=0,"",1+((H147-I147)/ABS(H147)))</f>
        <v>0.54040816326530605</v>
      </c>
      <c r="K147" s="79">
        <f ca="1">SUM(INDIRECT($Q$1&amp;"!"&amp;$P$3&amp;P147&amp;":"&amp;$P$1&amp;P147))</f>
        <v>1271</v>
      </c>
      <c r="L147" s="80">
        <f t="shared" ca="1" si="207"/>
        <v>0.76239181746656182</v>
      </c>
      <c r="M147" s="82">
        <f t="shared" ref="M147:M168" ca="1" si="208">SUM(INDIRECT($N$1&amp;"!"&amp;$P$3&amp;R147&amp;":"&amp;$P$1&amp;R147))</f>
        <v>17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273.55716141139851</v>
      </c>
      <c r="C148" s="183">
        <f ca="1">+C146-C147</f>
        <v>267</v>
      </c>
      <c r="D148" s="254">
        <f ca="1">IF(B148=0,"",1-((B148-C148)/ABS(B148)))</f>
        <v>0.97603001369963294</v>
      </c>
      <c r="E148" s="183">
        <f ca="1">+E146-E147</f>
        <v>-934</v>
      </c>
      <c r="F148" s="184">
        <f t="shared" ca="1" si="205"/>
        <v>1.2858672376873661</v>
      </c>
      <c r="G148" s="185">
        <f ca="1">+G146-G147</f>
        <v>2</v>
      </c>
      <c r="H148" s="182">
        <f t="shared" ref="H148:I148" ca="1" si="211">+H146-H147</f>
        <v>2761.9995766033289</v>
      </c>
      <c r="I148" s="183">
        <f t="shared" ca="1" si="211"/>
        <v>-1766</v>
      </c>
      <c r="J148" s="254">
        <f ca="1">IF(H148=0,"",1-((H148-I148)/ABS(H148)))</f>
        <v>-0.6393918431268566</v>
      </c>
      <c r="K148" s="183">
        <f ca="1">+K146-K147</f>
        <v>-594</v>
      </c>
      <c r="L148" s="184">
        <f t="shared" ca="1" si="207"/>
        <v>-1.973063973063973</v>
      </c>
      <c r="M148" s="186">
        <f ca="1">+M146-M147</f>
        <v>-9</v>
      </c>
    </row>
    <row r="149" spans="1:18" x14ac:dyDescent="0.25">
      <c r="A149" s="187" t="s">
        <v>122</v>
      </c>
      <c r="B149" s="89">
        <f ca="1">INDIRECT($N$1&amp; "!" &amp;$O$1&amp;N149)/1.173</f>
        <v>60.528559249786866</v>
      </c>
      <c r="C149" s="90">
        <f ca="1">INDIRECT($N$1&amp; "!" &amp;$P$1&amp;N149)</f>
        <v>170</v>
      </c>
      <c r="D149" s="246">
        <f ca="1">IF(B149=0,"",1-((B149-C149)/ABS(B149)))</f>
        <v>2.8085915492957749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564.36487638533674</v>
      </c>
      <c r="I149" s="90">
        <f t="shared" ref="I149:I150" ca="1" si="212">SUM(INDIRECT($N$1&amp;"!"&amp;$P$3&amp;N149&amp;":"&amp;$P$1&amp;N149))</f>
        <v>473</v>
      </c>
      <c r="J149" s="246">
        <f t="shared" ref="J149" ca="1" si="213">IF(H149=0,"",1-((H149-I149)/ABS(H149)))</f>
        <v>0.83811027190332332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1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19.01565995525727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158.83668903803132</v>
      </c>
      <c r="I150" s="78">
        <f t="shared" ca="1" si="212"/>
        <v>694</v>
      </c>
      <c r="J150" s="237">
        <f ca="1">IF(H150=0,"",1+((H150-I150)/ABS(H150)))</f>
        <v>-2.3692676056338029</v>
      </c>
      <c r="K150" s="79">
        <f ca="1">SUM(INDIRECT($Q$1&amp;"!"&amp;$P$3&amp;P150&amp;":"&amp;$P$1&amp;P150))</f>
        <v>268</v>
      </c>
      <c r="L150" s="80">
        <f t="shared" ca="1" si="207"/>
        <v>1.5895522388059702</v>
      </c>
      <c r="M150" s="82">
        <f t="shared" ca="1" si="208"/>
        <v>9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41.512899294529596</v>
      </c>
      <c r="C151" s="183">
        <f ca="1">+C149-C150</f>
        <v>170</v>
      </c>
      <c r="D151" s="254">
        <f ca="1">IF(B151=0,"",1-((B151-C151)/ABS(B151)))</f>
        <v>4.0951126731445111</v>
      </c>
      <c r="E151" s="183">
        <f ca="1">+E149-E150</f>
        <v>0</v>
      </c>
      <c r="F151" s="184">
        <f t="shared" ca="1" si="205"/>
        <v>0</v>
      </c>
      <c r="G151" s="185">
        <f ca="1">+G149-G150</f>
        <v>1</v>
      </c>
      <c r="H151" s="182">
        <f t="shared" ref="H151:I151" ca="1" si="214">+H149-H150</f>
        <v>405.52818734730545</v>
      </c>
      <c r="I151" s="183">
        <f t="shared" ca="1" si="214"/>
        <v>-221</v>
      </c>
      <c r="J151" s="254">
        <f ca="1">IF(H151=0,"",1-((H151-I151)/ABS(H151)))</f>
        <v>-0.54496828308195888</v>
      </c>
      <c r="K151" s="183">
        <f ca="1">+K149-K150</f>
        <v>-268</v>
      </c>
      <c r="L151" s="184">
        <f t="shared" ca="1" si="207"/>
        <v>0.17537313432835822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67.348678601875534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633.41858482523446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51.454138702460853</v>
      </c>
      <c r="C153" s="78">
        <f ca="1">INDIRECT($N$1&amp; "!" &amp;$P$1&amp;N153)</f>
        <v>8</v>
      </c>
      <c r="D153" s="237">
        <f ca="1">IF(B153=0,"",1+((B153-C153)/ABS(B153)))</f>
        <v>1.8445217391304349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422.81879194630869</v>
      </c>
      <c r="I153" s="78">
        <f t="shared" ca="1" si="215"/>
        <v>1264</v>
      </c>
      <c r="J153" s="237">
        <f ca="1">IF(H153=0,"",1+((H153-I153)/ABS(H153)))</f>
        <v>-0.9894603174603176</v>
      </c>
      <c r="K153" s="79">
        <f ca="1">SUM(INDIRECT($Q$1&amp;"!"&amp;$P$3&amp;P153&amp;":"&amp;$P$1&amp;P153))</f>
        <v>378</v>
      </c>
      <c r="L153" s="80">
        <f t="shared" ca="1" si="207"/>
        <v>2.3439153439153437</v>
      </c>
      <c r="M153" s="82">
        <f t="shared" ca="1" si="208"/>
        <v>4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15.894539899414681</v>
      </c>
      <c r="C154" s="183">
        <f ca="1">+C152-C153</f>
        <v>-8</v>
      </c>
      <c r="D154" s="254">
        <f ca="1">IF(B154=0,"",1-((B154-C154)/ABS(B154)))</f>
        <v>-0.50331749460043196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210.59979287892577</v>
      </c>
      <c r="I154" s="183">
        <f t="shared" ca="1" si="216"/>
        <v>-1264</v>
      </c>
      <c r="J154" s="254">
        <f ca="1">IF(H154=0,"",1-((H154-I154)/ABS(H154)))</f>
        <v>-6.001905237991739</v>
      </c>
      <c r="K154" s="183">
        <f ca="1">+K152-K153</f>
        <v>-378</v>
      </c>
      <c r="L154" s="184">
        <f t="shared" ca="1" si="207"/>
        <v>-2.3439153439153437</v>
      </c>
      <c r="M154" s="186">
        <f ca="1">+M152-M153</f>
        <v>-4</v>
      </c>
    </row>
    <row r="155" spans="1:18" x14ac:dyDescent="0.25">
      <c r="A155" s="187" t="s">
        <v>111</v>
      </c>
      <c r="B155" s="89">
        <f ca="1">INDIRECT($N$1&amp; "!" &amp;$O$1&amp;N155)/1.173</f>
        <v>167.94543904518329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27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1566.0699062233589</v>
      </c>
      <c r="I155" s="90">
        <f t="shared" ref="I155:I156" ca="1" si="217">SUM(INDIRECT($N$1&amp;"!"&amp;$P$3&amp;N155&amp;":"&amp;$P$1&amp;N155))</f>
        <v>290</v>
      </c>
      <c r="J155" s="246">
        <f ca="1">IF(H155=0,"",1-((H155-I155)/ABS(H155)))</f>
        <v>0.18517691888949372</v>
      </c>
      <c r="K155" s="91">
        <f ca="1">SUM(INDIRECT($Q$1&amp;"!"&amp;$P$3&amp;P155&amp;":"&amp;$P$1&amp;P155))</f>
        <v>70</v>
      </c>
      <c r="L155" s="92">
        <f t="shared" ca="1" si="207"/>
        <v>3.1428571428571428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79.418344519015662</v>
      </c>
      <c r="C156" s="78">
        <f ca="1">INDIRECT($N$1&amp; "!" &amp;$P$1&amp;N156)</f>
        <v>9</v>
      </c>
      <c r="D156" s="237">
        <f ca="1">IF(B156=0,"",1+((B156-C156)/ABS(B156)))</f>
        <v>1.886676056338028</v>
      </c>
      <c r="E156" s="79">
        <f ca="1">INDIRECT($Q$1&amp; "!" &amp;$P$1&amp;P156)</f>
        <v>99</v>
      </c>
      <c r="F156" s="80">
        <f t="shared" ca="1" si="205"/>
        <v>-0.90909090909090906</v>
      </c>
      <c r="G156" s="81">
        <f ca="1">INDIRECT($N$1&amp; "!" &amp;$P$1&amp;R156)</f>
        <v>0</v>
      </c>
      <c r="H156" s="77">
        <f ca="1">SUM(INDIRECT($N$1&amp;"!"&amp;$O$3&amp;N156&amp;":"&amp;$O$1&amp;N156))/0.894</f>
        <v>651.00671140939596</v>
      </c>
      <c r="I156" s="78">
        <f t="shared" ca="1" si="217"/>
        <v>1105</v>
      </c>
      <c r="J156" s="237">
        <f ca="1">IF(H156=0,"",1+((H156-I156)/ABS(H156)))</f>
        <v>0.30262886597938143</v>
      </c>
      <c r="K156" s="79">
        <f ca="1">SUM(INDIRECT($Q$1&amp;"!"&amp;$P$3&amp;P156&amp;":"&amp;$P$1&amp;P156))</f>
        <v>863</v>
      </c>
      <c r="L156" s="80">
        <f t="shared" ca="1" si="207"/>
        <v>0.28041714947856317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88.52709452616763</v>
      </c>
      <c r="C157" s="183">
        <f ca="1">+C155-C156</f>
        <v>-9</v>
      </c>
      <c r="D157" s="254">
        <f ca="1">IF(B157=0,"",1-((B157-C157)/ABS(B157)))</f>
        <v>-0.10166379059621899</v>
      </c>
      <c r="E157" s="183">
        <f ca="1">+E155-E156</f>
        <v>-72</v>
      </c>
      <c r="F157" s="184">
        <f t="shared" ca="1" si="205"/>
        <v>0.875</v>
      </c>
      <c r="G157" s="185">
        <f ca="1">+G155-G156</f>
        <v>0</v>
      </c>
      <c r="H157" s="182">
        <f t="shared" ref="H157:I157" ca="1" si="218">+H155-H156</f>
        <v>915.06319481396292</v>
      </c>
      <c r="I157" s="183">
        <f t="shared" ca="1" si="218"/>
        <v>-815</v>
      </c>
      <c r="J157" s="254">
        <f ca="1">IF(H157=0,"",1-((H157-I157)/ABS(H157)))</f>
        <v>-0.89064886951954603</v>
      </c>
      <c r="K157" s="183">
        <f ca="1">+K155-K156</f>
        <v>-793</v>
      </c>
      <c r="L157" s="184">
        <f t="shared" ca="1" si="207"/>
        <v>-2.7742749054224466E-2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547.3145780051151</v>
      </c>
      <c r="C158" s="90">
        <f ca="1">INDIRECT($N$1&amp; "!" &amp;$P$1&amp;N158)</f>
        <v>925</v>
      </c>
      <c r="D158" s="246">
        <f t="shared" ref="D158" ca="1" si="219">IF(B158=0,"",1-((B158-C158)/ABS(B158)))</f>
        <v>1.690070093457944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6</v>
      </c>
      <c r="H158" s="89">
        <f ca="1">SUM(INDIRECT($N$1&amp;"!"&amp;$O$3&amp;N158&amp;":"&amp;$O$1&amp;N158))/1.173</f>
        <v>5104.0068201193517</v>
      </c>
      <c r="I158" s="90">
        <f t="shared" ref="I158:I159" ca="1" si="220">SUM(INDIRECT($N$1&amp;"!"&amp;$P$3&amp;N158&amp;":"&amp;$P$1&amp;N158))</f>
        <v>4343</v>
      </c>
      <c r="J158" s="246">
        <f ca="1">IF(H158=0,"",1-((H158-I158)/ABS(H158)))</f>
        <v>0.85090011691999345</v>
      </c>
      <c r="K158" s="91">
        <f ca="1">SUM(INDIRECT($Q$1&amp;"!"&amp;$P$3&amp;P158&amp;":"&amp;$P$1&amp;P158))</f>
        <v>1350</v>
      </c>
      <c r="L158" s="92">
        <f t="shared" ca="1" si="207"/>
        <v>2.2170370370370369</v>
      </c>
      <c r="M158" s="94">
        <f t="shared" ca="1" si="208"/>
        <v>20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193.51230425055928</v>
      </c>
      <c r="C159" s="78">
        <f ca="1">INDIRECT($N$1&amp; "!" &amp;$P$1&amp;N159)</f>
        <v>578</v>
      </c>
      <c r="D159" s="237">
        <f t="shared" ref="D159" ca="1" si="221">IF(B159=0,"",1+((B159-C159)/ABS(B159)))</f>
        <v>-0.98689017341040475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3</v>
      </c>
      <c r="H159" s="77">
        <f ca="1">SUM(INDIRECT($N$1&amp;"!"&amp;$O$3&amp;N159&amp;":"&amp;$O$1&amp;N159))/0.894</f>
        <v>1592.841163310962</v>
      </c>
      <c r="I159" s="78">
        <f t="shared" ca="1" si="220"/>
        <v>2257</v>
      </c>
      <c r="J159" s="237">
        <f t="shared" ref="J159" ca="1" si="222">IF(H159=0,"",1+((H159-I159)/ABS(H159)))</f>
        <v>0.58303511235955052</v>
      </c>
      <c r="K159" s="79">
        <f ca="1">SUM(INDIRECT($Q$1&amp;"!"&amp;$P$3&amp;P159&amp;":"&amp;$P$1&amp;P159))</f>
        <v>2104</v>
      </c>
      <c r="L159" s="80">
        <f t="shared" ca="1" si="207"/>
        <v>7.2718631178707221E-2</v>
      </c>
      <c r="M159" s="82">
        <f t="shared" ca="1" si="208"/>
        <v>8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353.80227375455581</v>
      </c>
      <c r="C160" s="183">
        <f ca="1">+C158-C159</f>
        <v>347</v>
      </c>
      <c r="D160" s="254">
        <f t="shared" ref="D160:D161" ca="1" si="223">IF(B160=0,"",1-((B160-C160)/ABS(B160)))</f>
        <v>0.98077379864643044</v>
      </c>
      <c r="E160" s="183">
        <f ca="1">+E158-E159</f>
        <v>0</v>
      </c>
      <c r="F160" s="184">
        <f t="shared" ca="1" si="205"/>
        <v>0</v>
      </c>
      <c r="G160" s="185">
        <f ca="1">+G158-G159</f>
        <v>3</v>
      </c>
      <c r="H160" s="182">
        <f t="shared" ref="H160:I160" ca="1" si="224">+H158-H159</f>
        <v>3511.1656568083899</v>
      </c>
      <c r="I160" s="183">
        <f t="shared" ca="1" si="224"/>
        <v>2086</v>
      </c>
      <c r="J160" s="254">
        <f t="shared" ref="J160:J161" ca="1" si="225">IF(H160=0,"",1-((H160-I160)/ABS(H160)))</f>
        <v>0.59410469453501968</v>
      </c>
      <c r="K160" s="183">
        <f ca="1">+K158-K159</f>
        <v>-754</v>
      </c>
      <c r="L160" s="184">
        <f t="shared" ca="1" si="207"/>
        <v>3.7665782493368702</v>
      </c>
      <c r="M160" s="186">
        <f ca="1">+M158-M159</f>
        <v>12</v>
      </c>
    </row>
    <row r="161" spans="1:18" x14ac:dyDescent="0.25">
      <c r="A161" s="187" t="s">
        <v>105</v>
      </c>
      <c r="B161" s="89">
        <f ca="1">INDIRECT($N$1&amp; "!" &amp;$O$1&amp;N161)/1.173</f>
        <v>74.168797953964187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696.50468883205451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41.387024608501115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342.28187919463085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32.781773345463073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354.22280963742367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1377.6641091219099</v>
      </c>
      <c r="C167" s="96">
        <f t="shared" ca="1" si="239"/>
        <v>1362</v>
      </c>
      <c r="D167" s="247">
        <f t="shared" ca="1" si="229"/>
        <v>0.98862995049504931</v>
      </c>
      <c r="E167" s="229">
        <f ca="1">+E146+E149+E152+E155+E158+E161</f>
        <v>27</v>
      </c>
      <c r="F167" s="230">
        <f t="shared" ca="1" si="205"/>
        <v>49.444444444444443</v>
      </c>
      <c r="G167" s="231">
        <f ca="1">INDIRECT($N$1&amp; "!" &amp;$P$1&amp;R167)</f>
        <v>9</v>
      </c>
      <c r="H167" s="44">
        <f ca="1">+H146+H149+H152+H155+H158+H161+H164</f>
        <v>12861.040068201193</v>
      </c>
      <c r="I167" s="45">
        <f ca="1">+I146+I149+I152+I155+I158+I161+I164</f>
        <v>5580</v>
      </c>
      <c r="J167" s="247">
        <f t="shared" ca="1" si="231"/>
        <v>0.43386848733925498</v>
      </c>
      <c r="K167" s="229">
        <f ca="1">K146+K149+K152+K155+K158+K161</f>
        <v>2097</v>
      </c>
      <c r="L167" s="230">
        <f t="shared" ca="1" si="207"/>
        <v>1.6609442060085837</v>
      </c>
      <c r="M167" s="234">
        <f t="shared" ca="1" si="208"/>
        <v>29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571.58836689038014</v>
      </c>
      <c r="C168" s="89">
        <f t="shared" ca="1" si="239"/>
        <v>595</v>
      </c>
      <c r="D168" s="237">
        <f t="shared" ref="D168" ca="1" si="240">IF(B168=0,"",1+((B168-C168)/ABS(B168)))</f>
        <v>0.95904109589041064</v>
      </c>
      <c r="E168" s="79">
        <f ca="1">+E147+E150+E153+E156+E159+E162</f>
        <v>1033</v>
      </c>
      <c r="F168" s="80">
        <f t="shared" ca="1" si="205"/>
        <v>-0.42400774443368827</v>
      </c>
      <c r="G168" s="81">
        <f ca="1">INDIRECT($N$1&amp; "!" &amp;$P$1&amp;R168)</f>
        <v>3</v>
      </c>
      <c r="H168" s="31">
        <f t="shared" ref="H168:I168" ca="1" si="241">+H147+H150+H153+H156+H159+H162+H165</f>
        <v>4702.4608501118573</v>
      </c>
      <c r="I168" s="32">
        <f t="shared" ca="1" si="241"/>
        <v>7560</v>
      </c>
      <c r="J168" s="237">
        <f t="shared" ref="J168" ca="1" si="242">IF(H168=0,"",1+((H168-I168)/ABS(H168)))</f>
        <v>0.39233111322549974</v>
      </c>
      <c r="K168" s="79">
        <f ca="1">K147+K150+K153+K156+K159+K162</f>
        <v>4884</v>
      </c>
      <c r="L168" s="80">
        <f t="shared" ca="1" si="207"/>
        <v>0.54791154791154795</v>
      </c>
      <c r="M168" s="82">
        <f t="shared" ca="1" si="208"/>
        <v>38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806.07574223152926</v>
      </c>
      <c r="C169" s="190">
        <f t="shared" ca="1" si="239"/>
        <v>767</v>
      </c>
      <c r="D169" s="255">
        <f t="shared" ref="D169" ca="1" si="243">IF(B169=0,"",1-((B169-C169)/ABS(B169)))</f>
        <v>0.95152348571692225</v>
      </c>
      <c r="E169" s="190">
        <f ca="1">+E148+E151+E154+E157+E160+E163</f>
        <v>-1006</v>
      </c>
      <c r="F169" s="191">
        <f t="shared" ca="1" si="205"/>
        <v>1.7624254473161034</v>
      </c>
      <c r="G169" s="192">
        <f ca="1">+G167-G168</f>
        <v>6</v>
      </c>
      <c r="H169" s="189">
        <f t="shared" ref="H169:I169" ca="1" si="244">+H167-H168</f>
        <v>8158.5792180893359</v>
      </c>
      <c r="I169" s="190">
        <f t="shared" ca="1" si="244"/>
        <v>-1980</v>
      </c>
      <c r="J169" s="255">
        <f t="shared" ref="J169" ca="1" si="245">IF(H169=0,"",1-((H169-I169)/ABS(H169)))</f>
        <v>-0.24268931477798383</v>
      </c>
      <c r="K169" s="190">
        <f ca="1">+K167-K168</f>
        <v>-2787</v>
      </c>
      <c r="L169" s="191">
        <f t="shared" ca="1" si="207"/>
        <v>0.28955866523143164</v>
      </c>
      <c r="M169" s="193">
        <f ca="1">+M167-M168</f>
        <v>-9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276.21483375959076</v>
      </c>
      <c r="C174" s="72">
        <f ca="1">INDIRECT($N$1&amp; "!" &amp;$P$1&amp;N174)</f>
        <v>280</v>
      </c>
      <c r="D174" s="244">
        <f ca="1">IF(B174=0,"",1-((B174-C174)/ABS(B174)))</f>
        <v>1.0137037037037038</v>
      </c>
      <c r="E174" s="73">
        <f ca="1">INDIRECT($Q$1&amp; "!" &amp;$P$1&amp;P174)</f>
        <v>220</v>
      </c>
      <c r="F174" s="74">
        <f t="shared" ref="F174:F197" ca="1" si="246">IF(ISERROR(((C174-E174)/ABS(E174))-1),0,((C174-E174)/ABS(E174)))</f>
        <v>0.27272727272727271</v>
      </c>
      <c r="G174" s="75">
        <f ca="1">INDIRECT($N$1&amp; "!" &amp;$P$1&amp;R174)</f>
        <v>0</v>
      </c>
      <c r="H174" s="71">
        <f ca="1">SUM(INDIRECT($N$1&amp;"!"&amp;$O$3&amp;N174&amp;":"&amp;$O$1&amp;N174))/1.173</f>
        <v>2578.0051150895138</v>
      </c>
      <c r="I174" s="72">
        <f t="shared" ref="I174:I175" ca="1" si="247">SUM(INDIRECT($N$1&amp;"!"&amp;$P$3&amp;N174&amp;":"&amp;$P$1&amp;N174))</f>
        <v>1152</v>
      </c>
      <c r="J174" s="244">
        <f ca="1">IF(H174=0,"",1-((H174-I174)/ABS(H174)))</f>
        <v>0.44685714285714295</v>
      </c>
      <c r="K174" s="73">
        <f ca="1">SUM(INDIRECT($Q$1&amp;"!"&amp;$P$3&amp;P174&amp;":"&amp;$P$1&amp;P174))</f>
        <v>943</v>
      </c>
      <c r="L174" s="74">
        <f t="shared" ref="L174:L197" ca="1" si="248">IF(ISERROR(((I174-K174)/ABS(K174))-1),0,((I174-K174)/ABS(K174)))</f>
        <v>0.22163308589607636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186.80089485458612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470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1534.6756152125279</v>
      </c>
      <c r="I175" s="78">
        <f t="shared" ca="1" si="247"/>
        <v>1083</v>
      </c>
      <c r="J175" s="237">
        <f ca="1">IF(H175=0,"",1+((H175-I175)/ABS(H175)))</f>
        <v>1.2943134110787171</v>
      </c>
      <c r="K175" s="79">
        <f ca="1">SUM(INDIRECT($Q$1&amp;"!"&amp;$P$3&amp;P175&amp;":"&amp;$P$1&amp;P175))</f>
        <v>2033</v>
      </c>
      <c r="L175" s="80">
        <f t="shared" ca="1" si="248"/>
        <v>-0.46728971962616822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89.413938905004642</v>
      </c>
      <c r="C176" s="85">
        <f ca="1">+C174-C175</f>
        <v>280</v>
      </c>
      <c r="D176" s="245">
        <f ca="1">IF(B176=0,"",1-((B176-C176)/ABS(B176)))</f>
        <v>3.1315027995520723</v>
      </c>
      <c r="E176" s="85">
        <f ca="1">+E174-E175</f>
        <v>-250</v>
      </c>
      <c r="F176" s="86">
        <f t="shared" ca="1" si="246"/>
        <v>2.12</v>
      </c>
      <c r="G176" s="87">
        <f ca="1">+G174-G175</f>
        <v>0</v>
      </c>
      <c r="H176" s="84">
        <f ca="1">+H174-H175</f>
        <v>1043.3294998769859</v>
      </c>
      <c r="I176" s="85">
        <f t="shared" ref="I176" ca="1" si="252">+I174-I175</f>
        <v>69</v>
      </c>
      <c r="J176" s="245">
        <f ca="1">IF(H176=0,"",1-((H176-I176)/ABS(H176)))</f>
        <v>6.6134428297230596E-2</v>
      </c>
      <c r="K176" s="85">
        <f ca="1">+K174-K175</f>
        <v>-1090</v>
      </c>
      <c r="L176" s="86">
        <f t="shared" ca="1" si="248"/>
        <v>1.0633027522935781</v>
      </c>
      <c r="M176" s="88">
        <f ca="1">+M174-M175</f>
        <v>-3</v>
      </c>
    </row>
    <row r="177" spans="1:18" x14ac:dyDescent="0.25">
      <c r="A177" s="42" t="s">
        <v>122</v>
      </c>
      <c r="B177" s="89">
        <f ca="1">INDIRECT($N$1&amp; "!" &amp;$O$1&amp;N177)/1.173</f>
        <v>42.625745950554133</v>
      </c>
      <c r="C177" s="90">
        <f ca="1">INDIRECT($N$1&amp; "!" &amp;$P$1&amp;N177)</f>
        <v>70</v>
      </c>
      <c r="D177" s="246">
        <f t="shared" ref="D177" ca="1" si="253">IF(B177=0,"",1-((B177-C177)/ABS(B177)))</f>
        <v>1.6422000000000001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394.71440750213128</v>
      </c>
      <c r="I177" s="90">
        <f t="shared" ref="I177:I178" ca="1" si="254">SUM(INDIRECT($N$1&amp;"!"&amp;$P$3&amp;N177&amp;":"&amp;$P$1&amp;N177))</f>
        <v>190</v>
      </c>
      <c r="J177" s="246">
        <f t="shared" ref="J177" ca="1" si="255">IF(H177=0,"",1-((H177-I177)/ABS(H177)))</f>
        <v>0.48136069114470847</v>
      </c>
      <c r="K177" s="91">
        <f ca="1">SUM(INDIRECT($Q$1&amp;"!"&amp;$P$3&amp;P177&amp;":"&amp;$P$1&amp;P177))</f>
        <v>225</v>
      </c>
      <c r="L177" s="92">
        <f t="shared" ca="1" si="248"/>
        <v>-0.15555555555555556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19.01565995525727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158.83668903803132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23.610085995296863</v>
      </c>
      <c r="C179" s="85">
        <f ca="1">+C177-C178</f>
        <v>70</v>
      </c>
      <c r="D179" s="245">
        <f ca="1">IF(B179=0,"",1-((B179-C179)/ABS(B179)))</f>
        <v>2.9648346055979644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235.87771846409996</v>
      </c>
      <c r="I179" s="85">
        <f t="shared" ca="1" si="256"/>
        <v>190</v>
      </c>
      <c r="J179" s="245">
        <f ca="1">IF(H179=0,"",1-((H179-I179)/ABS(H179)))</f>
        <v>0.80550211031873098</v>
      </c>
      <c r="K179" s="85">
        <f ca="1">+K177-K178</f>
        <v>225</v>
      </c>
      <c r="L179" s="86">
        <f t="shared" ca="1" si="248"/>
        <v>-0.15555555555555556</v>
      </c>
      <c r="M179" s="88">
        <f ca="1">+M177-M178</f>
        <v>-4</v>
      </c>
    </row>
    <row r="180" spans="1:18" x14ac:dyDescent="0.25">
      <c r="A180" s="42" t="s">
        <v>101</v>
      </c>
      <c r="B180" s="89">
        <f ca="1">INDIRECT($N$1&amp; "!" &amp;$O$1&amp;N180)/1.173</f>
        <v>40.92071611253197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377.66410912190963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422.81879194630869</v>
      </c>
      <c r="I181" s="78">
        <f t="shared" ca="1" si="257"/>
        <v>111</v>
      </c>
      <c r="J181" s="237">
        <f ca="1">IF(H181=0,"",1+((H181-I181)/ABS(H181)))</f>
        <v>1.7374761904761904</v>
      </c>
      <c r="K181" s="79">
        <f ca="1">SUM(INDIRECT($Q$1&amp;"!"&amp;$P$3&amp;P181&amp;":"&amp;$P$1&amp;P181))</f>
        <v>1059</v>
      </c>
      <c r="L181" s="80">
        <f t="shared" ca="1" si="248"/>
        <v>-0.89518413597733715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-5.0792838874680299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-45.15468282439906</v>
      </c>
      <c r="I182" s="85">
        <f t="shared" ca="1" si="258"/>
        <v>-111</v>
      </c>
      <c r="J182" s="245">
        <f ca="1">IF(H182=0,"",1-((H182-I182)/ABS(H182)))</f>
        <v>-0.4582168018246342</v>
      </c>
      <c r="K182" s="85">
        <f ca="1">+K180-K181</f>
        <v>-1059</v>
      </c>
      <c r="L182" s="86">
        <f t="shared" ca="1" si="248"/>
        <v>0.89518413597733715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100.59676044330776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100</v>
      </c>
      <c r="F183" s="92">
        <f t="shared" ca="1" si="246"/>
        <v>-1</v>
      </c>
      <c r="G183" s="93">
        <f ca="1">INDIRECT($N$1&amp; "!" &amp;$P$1&amp;R183)</f>
        <v>0</v>
      </c>
      <c r="H183" s="89">
        <f ca="1">SUM(INDIRECT($N$1&amp;"!"&amp;$O$3&amp;N183&amp;":"&amp;$O$1&amp;N183))/1.173</f>
        <v>939.47144075021311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0.28207350272232301</v>
      </c>
      <c r="K183" s="91">
        <f ca="1">SUM(INDIRECT($Q$1&amp;"!"&amp;$P$3&amp;P183&amp;":"&amp;$P$1&amp;P183))</f>
        <v>269</v>
      </c>
      <c r="L183" s="92">
        <f t="shared" ca="1" si="248"/>
        <v>-1.4869888475836431E-2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79.418344519015662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651.00671140939596</v>
      </c>
      <c r="I184" s="78">
        <f t="shared" ca="1" si="259"/>
        <v>121</v>
      </c>
      <c r="J184" s="237">
        <f ca="1">IF(H184=0,"",1+((H184-I184)/ABS(H184)))</f>
        <v>1.8141340206185568</v>
      </c>
      <c r="K184" s="79">
        <f ca="1">SUM(INDIRECT($Q$1&amp;"!"&amp;$P$3&amp;P184&amp;":"&amp;$P$1&amp;P184))</f>
        <v>43</v>
      </c>
      <c r="L184" s="80">
        <f t="shared" ca="1" si="248"/>
        <v>1.8139534883720929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21.178415924292096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100</v>
      </c>
      <c r="F185" s="86">
        <f t="shared" ca="1" si="246"/>
        <v>-1</v>
      </c>
      <c r="G185" s="87">
        <f ca="1">+G183-G184</f>
        <v>0</v>
      </c>
      <c r="H185" s="84">
        <f t="shared" ref="H185:I185" ca="1" si="260">+H183-H184</f>
        <v>288.46472934081714</v>
      </c>
      <c r="I185" s="85">
        <f t="shared" ca="1" si="260"/>
        <v>144</v>
      </c>
      <c r="J185" s="245">
        <f ca="1">IF(H185=0,"",1-((H185-I185)/ABS(H185)))</f>
        <v>0.49919447805303774</v>
      </c>
      <c r="K185" s="85">
        <f ca="1">+K183-K184</f>
        <v>226</v>
      </c>
      <c r="L185" s="86">
        <f t="shared" ca="1" si="248"/>
        <v>-0.36283185840707965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219.09633418584824</v>
      </c>
      <c r="C186" s="90">
        <f ca="1">INDIRECT($N$1&amp; "!" &amp;$P$1&amp;N186)</f>
        <v>120</v>
      </c>
      <c r="D186" s="246">
        <f t="shared" ref="D186" ca="1" si="261">IF(B186=0,"",1-((B186-C186)/ABS(B186)))</f>
        <v>0.54770428015564199</v>
      </c>
      <c r="E186" s="91">
        <f ca="1">INDIRECT($Q$1&amp; "!" &amp;$P$1&amp;P186)</f>
        <v>120</v>
      </c>
      <c r="F186" s="92">
        <f t="shared" ca="1" si="246"/>
        <v>0</v>
      </c>
      <c r="G186" s="93">
        <f ca="1">INDIRECT($N$1&amp; "!" &amp;$P$1&amp;R186)</f>
        <v>1</v>
      </c>
      <c r="H186" s="89">
        <f ca="1">SUM(INDIRECT($N$1&amp;"!"&amp;$O$3&amp;N186&amp;":"&amp;$O$1&amp;N186))/1.173</f>
        <v>2041.773231031543</v>
      </c>
      <c r="I186" s="90">
        <f t="shared" ref="I186:I187" ca="1" si="262">SUM(INDIRECT($N$1&amp;"!"&amp;$P$3&amp;N186&amp;":"&amp;$P$1&amp;N186))</f>
        <v>1507</v>
      </c>
      <c r="J186" s="246">
        <f ca="1">IF(H186=0,"",1-((H186-I186)/ABS(H186)))</f>
        <v>0.73808392484342389</v>
      </c>
      <c r="K186" s="91">
        <f ca="1">SUM(INDIRECT($Q$1&amp;"!"&amp;$P$3&amp;P186&amp;":"&amp;$P$1&amp;P186))</f>
        <v>1884</v>
      </c>
      <c r="L186" s="92">
        <f t="shared" ca="1" si="248"/>
        <v>-0.20010615711252655</v>
      </c>
      <c r="M186" s="94">
        <f t="shared" ca="1" si="249"/>
        <v>8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193.51230425055928</v>
      </c>
      <c r="C187" s="78">
        <f ca="1">INDIRECT($N$1&amp; "!" &amp;$P$1&amp;N187)</f>
        <v>142</v>
      </c>
      <c r="D187" s="237">
        <f t="shared" ref="D187" ca="1" si="263">IF(B187=0,"",1+((B187-C187)/ABS(B187)))</f>
        <v>1.2661965317919075</v>
      </c>
      <c r="E187" s="79">
        <f ca="1">INDIRECT($Q$1&amp; "!" &amp;$P$1&amp;P187)</f>
        <v>195</v>
      </c>
      <c r="F187" s="80">
        <f t="shared" ca="1" si="246"/>
        <v>-0.27179487179487177</v>
      </c>
      <c r="G187" s="81">
        <f ca="1">INDIRECT($N$1&amp; "!" &amp;$P$1&amp;R187)</f>
        <v>1</v>
      </c>
      <c r="H187" s="77">
        <f ca="1">SUM(INDIRECT($N$1&amp;"!"&amp;$O$3&amp;N187&amp;":"&amp;$O$1&amp;N187))/0.894</f>
        <v>1592.841163310962</v>
      </c>
      <c r="I187" s="78">
        <f t="shared" ca="1" si="262"/>
        <v>1664</v>
      </c>
      <c r="J187" s="237">
        <f t="shared" ref="J187" ca="1" si="264">IF(H187=0,"",1+((H187-I187)/ABS(H187)))</f>
        <v>0.95532584269662923</v>
      </c>
      <c r="K187" s="79">
        <f ca="1">SUM(INDIRECT($Q$1&amp;"!"&amp;$P$3&amp;P187&amp;":"&amp;$P$1&amp;P187))</f>
        <v>605</v>
      </c>
      <c r="L187" s="80">
        <f t="shared" ca="1" si="248"/>
        <v>1.7504132231404959</v>
      </c>
      <c r="M187" s="82">
        <f t="shared" ca="1" si="249"/>
        <v>9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25.584029935288953</v>
      </c>
      <c r="C188" s="85">
        <f ca="1">+C186-C187</f>
        <v>-22</v>
      </c>
      <c r="D188" s="245">
        <f t="shared" ref="D188:D189" ca="1" si="265">IF(B188=0,"",1-((B188-C188)/ABS(B188)))</f>
        <v>-0.85991143911439161</v>
      </c>
      <c r="E188" s="85">
        <f ca="1">+E186-E187</f>
        <v>-75</v>
      </c>
      <c r="F188" s="86">
        <f t="shared" ca="1" si="246"/>
        <v>0.70666666666666667</v>
      </c>
      <c r="G188" s="87">
        <f ca="1">+G186-G187</f>
        <v>0</v>
      </c>
      <c r="H188" s="84">
        <f ca="1">+H186-H187</f>
        <v>448.93206772058102</v>
      </c>
      <c r="I188" s="85">
        <f t="shared" ref="I188" ca="1" si="266">+I186-I187</f>
        <v>-157</v>
      </c>
      <c r="J188" s="245">
        <f t="shared" ref="J188:J189" ca="1" si="267">IF(H188=0,"",1-((H188-I188)/ABS(H188)))</f>
        <v>-0.34971883562953243</v>
      </c>
      <c r="K188" s="85">
        <f ca="1">+K186-K187</f>
        <v>1279</v>
      </c>
      <c r="L188" s="86">
        <f t="shared" ca="1" si="248"/>
        <v>-1.122752150117279</v>
      </c>
      <c r="M188" s="88">
        <f ca="1">+M186-M187</f>
        <v>-1</v>
      </c>
    </row>
    <row r="189" spans="1:18" x14ac:dyDescent="0.25">
      <c r="A189" s="42" t="s">
        <v>105</v>
      </c>
      <c r="B189" s="89">
        <f ca="1">INDIRECT($N$1&amp; "!" &amp;$O$1&amp;N189)/1.173</f>
        <v>37.510656436487636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349.53111679454389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41.387024608501115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342.28187919463085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-3.8763681720134784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7.2492375999130445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716.96504688832056</v>
      </c>
      <c r="C195" s="96">
        <f t="shared" ca="1" si="281"/>
        <v>470</v>
      </c>
      <c r="D195" s="247">
        <f t="shared" ca="1" si="271"/>
        <v>0.65554102259215219</v>
      </c>
      <c r="E195" s="229">
        <f ca="1">+E174+E177+E180+E183+E186+E189</f>
        <v>440</v>
      </c>
      <c r="F195" s="230">
        <f t="shared" ca="1" si="246"/>
        <v>6.8181818181818177E-2</v>
      </c>
      <c r="G195" s="231">
        <f ca="1">INDIRECT($N$1&amp; "!" &amp;$P$1&amp;R195)</f>
        <v>1</v>
      </c>
      <c r="H195" s="44">
        <f ca="1">+H174+H177+H180+H183+H186+H189+H192</f>
        <v>6681.159420289855</v>
      </c>
      <c r="I195" s="45">
        <f ca="1">+I174+I177+I180+I183+I186+I189+I192</f>
        <v>3114</v>
      </c>
      <c r="J195" s="247">
        <f t="shared" ca="1" si="273"/>
        <v>0.46608676789587855</v>
      </c>
      <c r="K195" s="229">
        <f ca="1">K174+K177+K180+K183+K186+K189</f>
        <v>3321</v>
      </c>
      <c r="L195" s="230">
        <f t="shared" ca="1" si="248"/>
        <v>-6.2330623306233061E-2</v>
      </c>
      <c r="M195" s="234">
        <f t="shared" ca="1" si="249"/>
        <v>11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566.13422818791935</v>
      </c>
      <c r="C196" s="89">
        <f t="shared" ca="1" si="281"/>
        <v>142</v>
      </c>
      <c r="D196" s="237">
        <f t="shared" ref="D196" ca="1" si="282">IF(B196=0,"",1+((B196-C196)/ABS(B196)))</f>
        <v>1.7491760912345591</v>
      </c>
      <c r="E196" s="79">
        <f ca="1">+E175+E178+E181+E184+E187+E190</f>
        <v>665</v>
      </c>
      <c r="F196" s="80">
        <f t="shared" ca="1" si="246"/>
        <v>-0.78646616541353387</v>
      </c>
      <c r="G196" s="81">
        <f ca="1">INDIRECT($N$1&amp; "!" &amp;$P$1&amp;R196)</f>
        <v>1</v>
      </c>
      <c r="H196" s="31">
        <f t="shared" ref="H196:I196" ca="1" si="283">+H175+H178+H181+H184+H187+H190+H193</f>
        <v>4702.4608501118573</v>
      </c>
      <c r="I196" s="32">
        <f t="shared" ca="1" si="283"/>
        <v>2979</v>
      </c>
      <c r="J196" s="237">
        <f t="shared" ref="J196" ca="1" si="284">IF(H196=0,"",1+((H196-I196)/ABS(H196)))</f>
        <v>1.366501902949572</v>
      </c>
      <c r="K196" s="79">
        <f ca="1">K175+K178+K181+K184+K187+K190</f>
        <v>3740</v>
      </c>
      <c r="L196" s="80">
        <f t="shared" ca="1" si="248"/>
        <v>-0.20347593582887699</v>
      </c>
      <c r="M196" s="82">
        <f t="shared" ca="1" si="249"/>
        <v>20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150.83081870040104</v>
      </c>
      <c r="C197" s="211">
        <f t="shared" ca="1" si="281"/>
        <v>328</v>
      </c>
      <c r="D197" s="256">
        <f t="shared" ref="D197" ca="1" si="285">IF(B197=0,"",1-((B197-C197)/ABS(B197)))</f>
        <v>2.1746218897844374</v>
      </c>
      <c r="E197" s="211">
        <f ca="1">+E176+E179+E182+E185+E188+E191</f>
        <v>-225</v>
      </c>
      <c r="F197" s="212">
        <f t="shared" ca="1" si="246"/>
        <v>2.4577777777777778</v>
      </c>
      <c r="G197" s="213">
        <f ca="1">+G195-G196</f>
        <v>0</v>
      </c>
      <c r="H197" s="210">
        <f t="shared" ref="H197:I197" ca="1" si="286">+H195-H196</f>
        <v>1978.6985701779977</v>
      </c>
      <c r="I197" s="211">
        <f t="shared" ca="1" si="286"/>
        <v>135</v>
      </c>
      <c r="J197" s="256">
        <f ca="1">IF(H197=0,"",1-((H197-I197)/ABS(H197)))</f>
        <v>6.8226662734110044E-2</v>
      </c>
      <c r="K197" s="211">
        <f ca="1">+K195-K196</f>
        <v>-419</v>
      </c>
      <c r="L197" s="212">
        <f t="shared" ca="1" si="248"/>
        <v>1.3221957040572792</v>
      </c>
      <c r="M197" s="214">
        <f ca="1">+M195-M196</f>
        <v>-9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7 k R z W Z 3 j B J G k A A A A 9 g A A A B I A H A B D b 2 5 m a W c v U G F j a 2 F n Z S 5 4 b W w g o h g A K K A U A A A A A A A A A A A A A A A A A A A A A A A A A A A A h Y 9 N D o I w G E S v Q r q n P 2 C i k o + y Y C v R x M S 4 b W q F R i i G F s v d X H g k r y B G U X c u 5 8 1 b z N y v N 8 i G p g 4 u q r O 6 N S l i m K J A G d k e t C l T 1 L t j u E A Z h 4 2 Q J 1 G q Y J S N T Q Z 7 S F H l 3 D k h x H u P f Y z b r i Q R p Y z s i 9 V W V q o R 6 C P r / 3 K o j X X C S I U 4 7 F 5 j e I R Z P M N s v s Q U y A S h 0 O Y r R O P e Z / s D I e 9 r 1 3 e K K x v m a y B T B P L + w B 9 Q S w M E F A A C A A g A 7 k R z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E c 1 k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O 5 E c 1 m d 4 w S R p A A A A P Y A A A A S A A A A A A A A A A A A A A A A A A A A A A B D b 2 5 m a W c v U G F j a 2 F n Z S 5 4 b W x Q S w E C L Q A U A A I A C A D u R H N Z D 8 r p q 6 Q A A A D p A A A A E w A A A A A A A A A A A A A A A A D w A A A A W 0 N v b n R l b n R f V H l w Z X N d L n h t b F B L A Q I t A B Q A A g A I A O 5 E c 1 k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x h c 3 R V c G R h d G V k I i B W Y W x 1 Z T 0 i Z D I w M j Q t M T E t M T l U M T M 6 M z g 6 N T Y u N D E y N T E x N F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T G F z d F V w Z G F 0 Z W Q i I F Z h b H V l P S J k M j A y N C 0 x M S 0 x O V Q x M z o z O D o 1 N i 4 x O D U 1 O D c 1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T E t M T l U M T M 6 M z g 6 N T Y u N D U y M z I z O F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C 0 x M S 0 x O V Q x M z o z O D o 1 N i 4 5 N D E 3 N z c w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x M S 0 x O V Q x M z o z O T o x M C 4 x N z M 3 M z A 3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E x L T E 5 V D E z O j M 5 O j E w L j I z N j U 3 M D J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c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5 4 G K Z p X g J G k p O e Y a + / t a 8 A A A A A A g A A A A A A A 2 Y A A M A A A A A Q A A A A 4 W o s L F 0 b C C 4 S 1 Z G X N r d U k g A A A A A E g A A A o A A A A B A A A A B e B F K 3 1 f v M P 3 X V 5 r D + B 8 b Z U A A A A E x c U e 4 l 4 C T L s f + t R h B l P c x 0 E R l 6 v d H 4 D m x q W / o B w w y L a y s 8 8 5 r b G f l N o H 0 u D + h W M 1 F O p E f o P K a e r v T h Z K T d 3 n d c r z N K 7 6 K e / / P / H W Q g 3 b W b F A A A A L i x C p m 8 h u F S F A i I w 7 r H 5 r A d P 1 u 4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2024-11-19T13:45:20Z</dcterms:modified>
</cp:coreProperties>
</file>