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anavalag\Downloads\"/>
    </mc:Choice>
  </mc:AlternateContent>
  <xr:revisionPtr revIDLastSave="0" documentId="13_ncr:1_{9C45FBE0-CAEB-4EF5-8B2D-129ECB614B48}" xr6:coauthVersionLast="47" xr6:coauthVersionMax="47" xr10:uidLastSave="{00000000-0000-0000-0000-000000000000}"/>
  <bookViews>
    <workbookView xWindow="9510" yWindow="0" windowWidth="9780" windowHeight="10170" activeTab="5" xr2:uid="{00000000-000D-0000-FFFF-FFFF00000000}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" sheetId="9" r:id="rId9"/>
    <sheet name="OCT" sheetId="10" r:id="rId10"/>
    <sheet name="NOV" sheetId="11" r:id="rId11"/>
    <sheet name="DIC" sheetId="12" r:id="rId12"/>
    <sheet name="Hoja2" sheetId="13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7" roundtripDataChecksum="OdUHegO54kdm7+WixGl9XXwK8NVOqOBwJWdbqWfPI5g="/>
    </ext>
  </extLst>
</workbook>
</file>

<file path=xl/calcChain.xml><?xml version="1.0" encoding="utf-8"?>
<calcChain xmlns="http://schemas.openxmlformats.org/spreadsheetml/2006/main">
  <c r="D17" i="12" l="1"/>
  <c r="B17" i="12"/>
  <c r="D15" i="12"/>
  <c r="B15" i="12"/>
  <c r="E10" i="12"/>
  <c r="E13" i="12" s="1"/>
  <c r="C10" i="12"/>
  <c r="C13" i="12" s="1"/>
  <c r="B9" i="12"/>
  <c r="D9" i="12" s="1"/>
  <c r="B8" i="12"/>
  <c r="B10" i="12" s="1"/>
  <c r="D17" i="11"/>
  <c r="B17" i="11"/>
  <c r="D15" i="11"/>
  <c r="B15" i="11"/>
  <c r="E10" i="11"/>
  <c r="E13" i="11" s="1"/>
  <c r="C10" i="11"/>
  <c r="C13" i="11" s="1"/>
  <c r="B9" i="11"/>
  <c r="D9" i="11" s="1"/>
  <c r="B8" i="11"/>
  <c r="B10" i="11" s="1"/>
  <c r="D17" i="10"/>
  <c r="B17" i="10"/>
  <c r="D15" i="10"/>
  <c r="B15" i="10"/>
  <c r="E10" i="10"/>
  <c r="E13" i="10" s="1"/>
  <c r="C10" i="10"/>
  <c r="C13" i="10" s="1"/>
  <c r="B9" i="10"/>
  <c r="D9" i="10" s="1"/>
  <c r="B8" i="10"/>
  <c r="B10" i="10" s="1"/>
  <c r="D17" i="9"/>
  <c r="B17" i="9"/>
  <c r="D15" i="9"/>
  <c r="B15" i="9"/>
  <c r="E10" i="9"/>
  <c r="E13" i="9" s="1"/>
  <c r="C10" i="9"/>
  <c r="C13" i="9" s="1"/>
  <c r="B9" i="9"/>
  <c r="D9" i="9" s="1"/>
  <c r="B8" i="9"/>
  <c r="B10" i="9" s="1"/>
  <c r="D17" i="8"/>
  <c r="B17" i="8"/>
  <c r="D15" i="8"/>
  <c r="B15" i="8"/>
  <c r="E10" i="8"/>
  <c r="E13" i="8" s="1"/>
  <c r="D10" i="8"/>
  <c r="C10" i="8"/>
  <c r="C13" i="8" s="1"/>
  <c r="D13" i="8" s="1"/>
  <c r="B9" i="8"/>
  <c r="B8" i="8"/>
  <c r="B10" i="8" s="1"/>
  <c r="B13" i="8" s="1"/>
  <c r="D17" i="7"/>
  <c r="B17" i="7"/>
  <c r="D15" i="7"/>
  <c r="B15" i="7"/>
  <c r="E10" i="7"/>
  <c r="E13" i="7" s="1"/>
  <c r="C10" i="7"/>
  <c r="C13" i="7" s="1"/>
  <c r="D13" i="7" s="1"/>
  <c r="B9" i="7"/>
  <c r="B8" i="7"/>
  <c r="B10" i="7" s="1"/>
  <c r="B13" i="7" s="1"/>
  <c r="D17" i="6"/>
  <c r="B17" i="6"/>
  <c r="D15" i="6"/>
  <c r="B15" i="6"/>
  <c r="E10" i="6"/>
  <c r="E13" i="6" s="1"/>
  <c r="C10" i="6"/>
  <c r="C13" i="6" s="1"/>
  <c r="D13" i="6" s="1"/>
  <c r="B9" i="6"/>
  <c r="B8" i="6"/>
  <c r="B10" i="6" s="1"/>
  <c r="B13" i="6" s="1"/>
  <c r="D17" i="5"/>
  <c r="B17" i="5"/>
  <c r="D15" i="5"/>
  <c r="B15" i="5"/>
  <c r="E10" i="5"/>
  <c r="E13" i="5" s="1"/>
  <c r="C10" i="5"/>
  <c r="C13" i="5" s="1"/>
  <c r="B9" i="5"/>
  <c r="B8" i="5"/>
  <c r="B10" i="5" s="1"/>
  <c r="B13" i="5" s="1"/>
  <c r="D17" i="4"/>
  <c r="B17" i="4"/>
  <c r="D15" i="4"/>
  <c r="B15" i="4"/>
  <c r="E10" i="4"/>
  <c r="E13" i="4" s="1"/>
  <c r="C10" i="4"/>
  <c r="C13" i="4" s="1"/>
  <c r="D13" i="4" s="1"/>
  <c r="B9" i="4"/>
  <c r="B8" i="4"/>
  <c r="B10" i="4" s="1"/>
  <c r="B13" i="4" s="1"/>
  <c r="D17" i="3"/>
  <c r="B17" i="3"/>
  <c r="D15" i="3"/>
  <c r="B15" i="3"/>
  <c r="E10" i="3"/>
  <c r="E13" i="3" s="1"/>
  <c r="C10" i="3"/>
  <c r="C13" i="3" s="1"/>
  <c r="B9" i="3"/>
  <c r="B8" i="3"/>
  <c r="D17" i="2"/>
  <c r="B17" i="2"/>
  <c r="D15" i="2"/>
  <c r="B15" i="2"/>
  <c r="E13" i="2"/>
  <c r="E10" i="2"/>
  <c r="C10" i="2"/>
  <c r="C13" i="2" s="1"/>
  <c r="I9" i="2"/>
  <c r="I9" i="3" s="1"/>
  <c r="I9" i="4" s="1"/>
  <c r="I9" i="5" s="1"/>
  <c r="I9" i="6" s="1"/>
  <c r="I9" i="7" s="1"/>
  <c r="B9" i="2"/>
  <c r="B8" i="2"/>
  <c r="I17" i="1"/>
  <c r="I17" i="2" s="1"/>
  <c r="I17" i="3" s="1"/>
  <c r="I17" i="4" s="1"/>
  <c r="I17" i="5" s="1"/>
  <c r="I17" i="6" s="1"/>
  <c r="I17" i="7" s="1"/>
  <c r="I17" i="8" s="1"/>
  <c r="I17" i="9" s="1"/>
  <c r="I17" i="10" s="1"/>
  <c r="I17" i="11" s="1"/>
  <c r="I17" i="12" s="1"/>
  <c r="G17" i="1"/>
  <c r="G17" i="2" s="1"/>
  <c r="G17" i="3" s="1"/>
  <c r="G17" i="4" s="1"/>
  <c r="G17" i="5" s="1"/>
  <c r="G17" i="6" s="1"/>
  <c r="G17" i="7" s="1"/>
  <c r="G17" i="8" s="1"/>
  <c r="D17" i="1"/>
  <c r="B17" i="1"/>
  <c r="F17" i="1" s="1"/>
  <c r="H17" i="1" s="1"/>
  <c r="I15" i="1"/>
  <c r="I15" i="2" s="1"/>
  <c r="I15" i="3" s="1"/>
  <c r="I15" i="4" s="1"/>
  <c r="I15" i="5" s="1"/>
  <c r="I15" i="6" s="1"/>
  <c r="I15" i="7" s="1"/>
  <c r="I15" i="8" s="1"/>
  <c r="I15" i="9" s="1"/>
  <c r="I15" i="10" s="1"/>
  <c r="I15" i="11" s="1"/>
  <c r="I15" i="12" s="1"/>
  <c r="G15" i="1"/>
  <c r="G15" i="2" s="1"/>
  <c r="F15" i="1"/>
  <c r="F15" i="2" s="1"/>
  <c r="F15" i="3" s="1"/>
  <c r="F15" i="4" s="1"/>
  <c r="F15" i="5" s="1"/>
  <c r="F15" i="6" s="1"/>
  <c r="F15" i="7" s="1"/>
  <c r="F15" i="8" s="1"/>
  <c r="F15" i="9" s="1"/>
  <c r="F15" i="10" s="1"/>
  <c r="F15" i="11" s="1"/>
  <c r="F15" i="12" s="1"/>
  <c r="D15" i="1"/>
  <c r="B15" i="1"/>
  <c r="E13" i="1"/>
  <c r="I10" i="1"/>
  <c r="I13" i="1" s="1"/>
  <c r="E10" i="1"/>
  <c r="C10" i="1"/>
  <c r="C13" i="1" s="1"/>
  <c r="I9" i="1"/>
  <c r="G9" i="1"/>
  <c r="B9" i="1"/>
  <c r="I8" i="1"/>
  <c r="I8" i="2" s="1"/>
  <c r="I8" i="3" s="1"/>
  <c r="I8" i="4" s="1"/>
  <c r="G8" i="1"/>
  <c r="D8" i="1"/>
  <c r="B8" i="1"/>
  <c r="D10" i="6" l="1"/>
  <c r="D13" i="5"/>
  <c r="D10" i="4"/>
  <c r="I9" i="12"/>
  <c r="I9" i="11"/>
  <c r="I9" i="10"/>
  <c r="I9" i="8"/>
  <c r="I9" i="9" s="1"/>
  <c r="G17" i="9"/>
  <c r="F17" i="3"/>
  <c r="F17" i="4" s="1"/>
  <c r="D9" i="5"/>
  <c r="D9" i="7"/>
  <c r="D9" i="2"/>
  <c r="B13" i="10"/>
  <c r="D13" i="10" s="1"/>
  <c r="D10" i="10"/>
  <c r="F17" i="2"/>
  <c r="H17" i="2" s="1"/>
  <c r="B13" i="11"/>
  <c r="D13" i="11" s="1"/>
  <c r="D10" i="11"/>
  <c r="I10" i="2"/>
  <c r="I13" i="2" s="1"/>
  <c r="H17" i="3"/>
  <c r="D10" i="5"/>
  <c r="D10" i="7"/>
  <c r="I8" i="5"/>
  <c r="I10" i="4"/>
  <c r="I13" i="4" s="1"/>
  <c r="D9" i="3"/>
  <c r="F9" i="1"/>
  <c r="H9" i="1" s="1"/>
  <c r="D9" i="1"/>
  <c r="H8" i="1"/>
  <c r="G10" i="1"/>
  <c r="B13" i="9"/>
  <c r="D13" i="9" s="1"/>
  <c r="D10" i="9"/>
  <c r="D10" i="12"/>
  <c r="B13" i="12"/>
  <c r="D13" i="12" s="1"/>
  <c r="B10" i="1"/>
  <c r="B10" i="2"/>
  <c r="I10" i="3"/>
  <c r="I13" i="3" s="1"/>
  <c r="H15" i="2"/>
  <c r="G15" i="3"/>
  <c r="G8" i="2"/>
  <c r="B10" i="3"/>
  <c r="D9" i="4"/>
  <c r="D9" i="6"/>
  <c r="D9" i="8"/>
  <c r="H15" i="1"/>
  <c r="D8" i="2"/>
  <c r="G9" i="2"/>
  <c r="D8" i="3"/>
  <c r="D8" i="4"/>
  <c r="D8" i="5"/>
  <c r="D8" i="6"/>
  <c r="D8" i="7"/>
  <c r="D8" i="8"/>
  <c r="D8" i="9"/>
  <c r="D8" i="10"/>
  <c r="D8" i="11"/>
  <c r="D8" i="12"/>
  <c r="F8" i="1"/>
  <c r="F8" i="2"/>
  <c r="F8" i="3"/>
  <c r="F8" i="4"/>
  <c r="F8" i="5" s="1"/>
  <c r="H17" i="4" l="1"/>
  <c r="F17" i="5"/>
  <c r="F8" i="6"/>
  <c r="G15" i="4"/>
  <c r="H15" i="3"/>
  <c r="B13" i="1"/>
  <c r="D13" i="1" s="1"/>
  <c r="D10" i="1"/>
  <c r="B13" i="2"/>
  <c r="D13" i="2" s="1"/>
  <c r="D10" i="2"/>
  <c r="F9" i="2"/>
  <c r="F9" i="3" s="1"/>
  <c r="F9" i="4" s="1"/>
  <c r="F9" i="5" s="1"/>
  <c r="F9" i="6" s="1"/>
  <c r="F9" i="7" s="1"/>
  <c r="F9" i="8" s="1"/>
  <c r="F9" i="9" s="1"/>
  <c r="F9" i="10" s="1"/>
  <c r="F9" i="11" s="1"/>
  <c r="F9" i="12" s="1"/>
  <c r="F10" i="1"/>
  <c r="F13" i="1" s="1"/>
  <c r="I8" i="6"/>
  <c r="I10" i="5"/>
  <c r="I13" i="5" s="1"/>
  <c r="G17" i="10"/>
  <c r="B13" i="3"/>
  <c r="D13" i="3" s="1"/>
  <c r="D10" i="3"/>
  <c r="G13" i="1"/>
  <c r="H9" i="2"/>
  <c r="G9" i="3"/>
  <c r="H8" i="2"/>
  <c r="G10" i="2"/>
  <c r="G8" i="3"/>
  <c r="I8" i="7" l="1"/>
  <c r="I10" i="6"/>
  <c r="I13" i="6" s="1"/>
  <c r="F10" i="6"/>
  <c r="F13" i="6" s="1"/>
  <c r="F8" i="7"/>
  <c r="H8" i="3"/>
  <c r="G8" i="4"/>
  <c r="G10" i="3"/>
  <c r="F10" i="5"/>
  <c r="F13" i="5" s="1"/>
  <c r="G15" i="5"/>
  <c r="H15" i="4"/>
  <c r="H17" i="5"/>
  <c r="F17" i="6"/>
  <c r="F10" i="3"/>
  <c r="F13" i="3" s="1"/>
  <c r="H13" i="1"/>
  <c r="H10" i="1"/>
  <c r="F10" i="4"/>
  <c r="F13" i="4" s="1"/>
  <c r="F10" i="2"/>
  <c r="F13" i="2" s="1"/>
  <c r="H10" i="2"/>
  <c r="G13" i="2"/>
  <c r="H13" i="2" s="1"/>
  <c r="H9" i="3"/>
  <c r="G9" i="4"/>
  <c r="G17" i="11"/>
  <c r="H10" i="3" l="1"/>
  <c r="G13" i="3"/>
  <c r="H13" i="3" s="1"/>
  <c r="G17" i="12"/>
  <c r="H8" i="4"/>
  <c r="G8" i="5"/>
  <c r="G10" i="4"/>
  <c r="F10" i="7"/>
  <c r="F13" i="7" s="1"/>
  <c r="F8" i="8"/>
  <c r="H9" i="4"/>
  <c r="G9" i="5"/>
  <c r="F17" i="7"/>
  <c r="H17" i="6"/>
  <c r="H15" i="5"/>
  <c r="G15" i="6"/>
  <c r="I8" i="12"/>
  <c r="I10" i="12" s="1"/>
  <c r="I13" i="12" s="1"/>
  <c r="I8" i="11"/>
  <c r="I10" i="11" s="1"/>
  <c r="I13" i="11" s="1"/>
  <c r="I8" i="10"/>
  <c r="I10" i="10" s="1"/>
  <c r="I13" i="10" s="1"/>
  <c r="I8" i="8"/>
  <c r="I10" i="7"/>
  <c r="I13" i="7" s="1"/>
  <c r="H10" i="4" l="1"/>
  <c r="G13" i="4"/>
  <c r="H13" i="4" s="1"/>
  <c r="H8" i="5"/>
  <c r="G8" i="6"/>
  <c r="G10" i="5"/>
  <c r="F17" i="8"/>
  <c r="H17" i="7"/>
  <c r="G15" i="7"/>
  <c r="H15" i="6"/>
  <c r="I8" i="9"/>
  <c r="I10" i="9" s="1"/>
  <c r="I13" i="9" s="1"/>
  <c r="I10" i="8"/>
  <c r="I13" i="8" s="1"/>
  <c r="H9" i="5"/>
  <c r="G9" i="6"/>
  <c r="F10" i="8"/>
  <c r="F13" i="8" s="1"/>
  <c r="F8" i="9"/>
  <c r="F10" i="9" l="1"/>
  <c r="F13" i="9" s="1"/>
  <c r="F8" i="10"/>
  <c r="H8" i="6"/>
  <c r="G8" i="7"/>
  <c r="G10" i="6"/>
  <c r="F17" i="9"/>
  <c r="H17" i="8"/>
  <c r="H9" i="6"/>
  <c r="G9" i="7"/>
  <c r="H10" i="5"/>
  <c r="G13" i="5"/>
  <c r="H13" i="5" s="1"/>
  <c r="H15" i="7"/>
  <c r="G15" i="8"/>
  <c r="F17" i="10" l="1"/>
  <c r="H17" i="9"/>
  <c r="G15" i="9"/>
  <c r="H15" i="8"/>
  <c r="H8" i="7"/>
  <c r="G8" i="8"/>
  <c r="G10" i="7"/>
  <c r="F10" i="10"/>
  <c r="F13" i="10" s="1"/>
  <c r="F8" i="11"/>
  <c r="H10" i="6"/>
  <c r="G13" i="6"/>
  <c r="H13" i="6" s="1"/>
  <c r="H9" i="7"/>
  <c r="G9" i="8"/>
  <c r="H8" i="8" l="1"/>
  <c r="G8" i="9"/>
  <c r="G10" i="8"/>
  <c r="H10" i="7"/>
  <c r="G13" i="7"/>
  <c r="H13" i="7" s="1"/>
  <c r="H9" i="8"/>
  <c r="G9" i="9"/>
  <c r="G15" i="10"/>
  <c r="H15" i="9"/>
  <c r="F10" i="11"/>
  <c r="F13" i="11" s="1"/>
  <c r="F8" i="12"/>
  <c r="F10" i="12" s="1"/>
  <c r="F13" i="12" s="1"/>
  <c r="F17" i="11"/>
  <c r="H17" i="10"/>
  <c r="F17" i="12" l="1"/>
  <c r="H17" i="12" s="1"/>
  <c r="H17" i="11"/>
  <c r="G15" i="11"/>
  <c r="H15" i="10"/>
  <c r="H9" i="9"/>
  <c r="G9" i="10"/>
  <c r="H10" i="8"/>
  <c r="G13" i="8"/>
  <c r="H13" i="8" s="1"/>
  <c r="H8" i="9"/>
  <c r="G8" i="10"/>
  <c r="G10" i="9"/>
  <c r="G15" i="12" l="1"/>
  <c r="H15" i="12" s="1"/>
  <c r="H15" i="11"/>
  <c r="H9" i="10"/>
  <c r="G9" i="11"/>
  <c r="H10" i="9"/>
  <c r="G13" i="9"/>
  <c r="H13" i="9" s="1"/>
  <c r="H8" i="10"/>
  <c r="G8" i="11"/>
  <c r="G10" i="10"/>
  <c r="H8" i="11" l="1"/>
  <c r="G8" i="12"/>
  <c r="G10" i="11"/>
  <c r="H9" i="11"/>
  <c r="G9" i="12"/>
  <c r="H9" i="12" s="1"/>
  <c r="H10" i="10"/>
  <c r="G13" i="10"/>
  <c r="H13" i="10" s="1"/>
  <c r="H10" i="11" l="1"/>
  <c r="G13" i="11"/>
  <c r="H13" i="11" s="1"/>
  <c r="H8" i="12"/>
  <c r="G10" i="12"/>
  <c r="H10" i="12" l="1"/>
  <c r="G13" i="12"/>
  <c r="H13" i="12" s="1"/>
</calcChain>
</file>

<file path=xl/sharedStrings.xml><?xml version="1.0" encoding="utf-8"?>
<sst xmlns="http://schemas.openxmlformats.org/spreadsheetml/2006/main" count="361" uniqueCount="58">
  <si>
    <t>Musicar SALVADOR</t>
  </si>
  <si>
    <t>Resultados del mes de:</t>
  </si>
  <si>
    <t>enero</t>
  </si>
  <si>
    <t>de 2024</t>
  </si>
  <si>
    <t>Ventas, Instalaciones y Retiros en Dólares</t>
  </si>
  <si>
    <t>SALVADOR</t>
  </si>
  <si>
    <t>Descripción</t>
  </si>
  <si>
    <t>Mes</t>
  </si>
  <si>
    <t>Acumulado</t>
  </si>
  <si>
    <t>Ppto</t>
  </si>
  <si>
    <t>Real</t>
  </si>
  <si>
    <t>% Cump</t>
  </si>
  <si>
    <t>Clientes</t>
  </si>
  <si>
    <t>Ventas Nuevas</t>
  </si>
  <si>
    <t>Desinstalaciones</t>
  </si>
  <si>
    <t>Neto MC-MTO REDES</t>
  </si>
  <si>
    <t>TOTAL NETO</t>
  </si>
  <si>
    <t>Redes de audio</t>
  </si>
  <si>
    <t>Instalaciones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</si>
  <si>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</si>
  <si>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</si>
  <si>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</si>
  <si>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</si>
  <si>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</si>
  <si>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</si>
  <si>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</si>
  <si>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</si>
  <si>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</si>
  <si>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</si>
  <si>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</si>
  <si>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Ventas nuevas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</si>
  <si>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</si>
  <si>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</si>
  <si>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</si>
  <si>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</si>
  <si>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</si>
  <si>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</si>
  <si>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</si>
  <si>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</si>
  <si>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</si>
  <si>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</si>
  <si>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</si>
  <si>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</si>
  <si>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</si>
  <si>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Servicio Ambientación</t>
  </si>
  <si>
    <t>Phono espera(Publihold)</t>
  </si>
  <si>
    <t>Audimensajes(Audicom)</t>
  </si>
  <si>
    <t>Locutor Virtual</t>
  </si>
  <si>
    <t>Carteleras Digitales</t>
  </si>
  <si>
    <t>Olfa Experiece</t>
  </si>
  <si>
    <t>TOTAL VENTAS N</t>
  </si>
  <si>
    <t>PRESUPUESTO DE DESINSTALACIONES GERENTE:</t>
  </si>
  <si>
    <t>TOTAL DESINSTAL</t>
  </si>
  <si>
    <t>PRESUPUESTO DE AGREGADO NETO GERENTE:</t>
  </si>
  <si>
    <t>Agregado Neto</t>
  </si>
  <si>
    <t>TOTAL NETO AGRE</t>
  </si>
  <si>
    <t>PRESUPUESTO DE LINEAS DE FACTURACIÓN GERENTE CO:</t>
  </si>
  <si>
    <t>Redes de Audio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</si>
</sst>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_);_(* \(#,##0.0\);_(* &quot;-&quot;??_);_(@_)"/>
  </numFmts>
  <fonts count="13" x14ac:knownFonts="1">
    <font>
      <sz val="10"/>
      <color rgb="FF000000"/>
      <name val="Arial"/>
      <scheme val="minor"/>
    </font>
    <font>
      <b/>
      <sz val="12"/>
      <color theme="1"/>
      <name val="Tahoma"/>
    </font>
    <font>
      <sz val="8"/>
      <color theme="1"/>
      <name val="Tahoma"/>
    </font>
    <font>
      <b/>
      <sz val="12"/>
      <color rgb="FFFF0000"/>
      <name val="Tahoma"/>
    </font>
    <font>
      <b/>
      <sz val="8"/>
      <color theme="1"/>
      <name val="Tahoma"/>
    </font>
    <font>
      <sz val="10"/>
      <name val="Arial"/>
    </font>
    <font>
      <sz val="8"/>
      <color rgb="FF0000FF"/>
      <name val="Tahoma"/>
    </font>
    <font>
      <b/>
      <sz val="11"/>
      <color rgb="FFFFFFFF"/>
      <name val="Calibri"/>
    </font>
    <font>
      <sz val="10"/>
      <color rgb="FF000000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b/>
      <sz val="14"/>
      <color rgb="FF000000"/>
      <name val="Calibri"/>
    </font>
    <font>
      <b/>
      <sz val="10"/>
      <color rgb="FF333F4F"/>
      <name val="Arial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  <fill>
      <patternFill patternType="solid">
        <fgColor rgb="FF000080"/>
        <bgColor rgb="FF000080"/>
      </patternFill>
    </fill>
    <fill>
      <patternFill patternType="solid">
        <fgColor rgb="FFFF0000"/>
        <bgColor rgb="FFFF0000"/>
      </patternFill>
    </fill>
    <fill>
      <patternFill patternType="solid">
        <fgColor rgb="FF008000"/>
        <bgColor rgb="FF008000"/>
      </patternFill>
    </fill>
    <fill>
      <patternFill patternType="solid">
        <fgColor rgb="FF993300"/>
        <bgColor rgb="FF9933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4" fillId="3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3" fontId="4" fillId="4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2" fillId="0" borderId="6" xfId="0" applyFont="1" applyBorder="1"/>
    <xf numFmtId="3" fontId="6" fillId="0" borderId="6" xfId="0" applyNumberFormat="1" applyFont="1" applyBorder="1"/>
    <xf numFmtId="9" fontId="2" fillId="0" borderId="6" xfId="0" applyNumberFormat="1" applyFont="1" applyBorder="1"/>
    <xf numFmtId="164" fontId="2" fillId="0" borderId="6" xfId="0" applyNumberFormat="1" applyFont="1" applyBorder="1"/>
    <xf numFmtId="0" fontId="4" fillId="5" borderId="6" xfId="0" applyFont="1" applyFill="1" applyBorder="1"/>
    <xf numFmtId="3" fontId="4" fillId="5" borderId="6" xfId="0" applyNumberFormat="1" applyFont="1" applyFill="1" applyBorder="1"/>
    <xf numFmtId="9" fontId="4" fillId="5" borderId="6" xfId="0" applyNumberFormat="1" applyFont="1" applyFill="1" applyBorder="1"/>
    <xf numFmtId="0" fontId="2" fillId="6" borderId="7" xfId="0" applyFont="1" applyFill="1" applyBorder="1"/>
    <xf numFmtId="3" fontId="4" fillId="6" borderId="7" xfId="0" applyNumberFormat="1" applyFont="1" applyFill="1" applyBorder="1"/>
    <xf numFmtId="164" fontId="4" fillId="6" borderId="7" xfId="0" applyNumberFormat="1" applyFont="1" applyFill="1" applyBorder="1"/>
    <xf numFmtId="3" fontId="6" fillId="6" borderId="6" xfId="0" applyNumberFormat="1" applyFont="1" applyFill="1" applyBorder="1"/>
    <xf numFmtId="164" fontId="4" fillId="5" borderId="6" xfId="0" applyNumberFormat="1" applyFont="1" applyFill="1" applyBorder="1"/>
    <xf numFmtId="0" fontId="4" fillId="0" borderId="0" xfId="0" applyFont="1"/>
    <xf numFmtId="3" fontId="6" fillId="0" borderId="0" xfId="0" applyNumberFormat="1" applyFont="1"/>
    <xf numFmtId="0" fontId="2" fillId="0" borderId="8" xfId="0" applyFont="1" applyBorder="1"/>
    <xf numFmtId="0" fontId="7" fillId="7" borderId="6" xfId="0" applyFont="1" applyFill="1" applyBorder="1" applyAlignment="1">
      <alignment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6" xfId="0" applyFont="1" applyBorder="1" applyAlignment="1">
      <alignment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9" fillId="0" borderId="6" xfId="0" applyFont="1" applyBorder="1" applyAlignment="1">
      <alignment wrapText="1"/>
    </xf>
    <xf numFmtId="0" fontId="9" fillId="0" borderId="6" xfId="0" applyFont="1" applyBorder="1" applyAlignment="1">
      <alignment horizontal="center" wrapText="1"/>
    </xf>
    <xf numFmtId="9" fontId="8" fillId="0" borderId="0" xfId="0" applyNumberFormat="1" applyFont="1" applyAlignment="1">
      <alignment wrapText="1"/>
    </xf>
    <xf numFmtId="0" fontId="10" fillId="0" borderId="0" xfId="0" applyFont="1" applyAlignment="1">
      <alignment vertical="center"/>
    </xf>
    <xf numFmtId="0" fontId="7" fillId="8" borderId="6" xfId="0" applyFont="1" applyFill="1" applyBorder="1" applyAlignment="1">
      <alignment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7" fillId="10" borderId="6" xfId="0" applyFont="1" applyFill="1" applyBorder="1" applyAlignment="1">
      <alignment vertical="center" wrapText="1"/>
    </xf>
    <xf numFmtId="0" fontId="7" fillId="10" borderId="6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4" fillId="4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right"/>
    </xf>
    <xf numFmtId="17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+Hoja2!B8</f>
        <v>49</v>
      </c>
      <c r="C8" s="8">
        <v>0</v>
      </c>
      <c r="D8" s="9">
        <f t="shared" ref="D8:D9" si="0">+IFERROR((C8/B8),0)</f>
        <v>0</v>
      </c>
      <c r="E8" s="8"/>
      <c r="F8" s="8">
        <f t="shared" ref="F8:G8" si="1">+B8</f>
        <v>49</v>
      </c>
      <c r="G8" s="8">
        <f t="shared" si="1"/>
        <v>0</v>
      </c>
      <c r="H8" s="9">
        <f t="shared" ref="H8:H9" si="2">+IFERROR((G8/F8),0)</f>
        <v>0</v>
      </c>
      <c r="I8" s="10">
        <f t="shared" ref="I8:I9" si="3">E8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+Hoja2!B19</f>
        <v>18</v>
      </c>
      <c r="C9" s="8">
        <v>46</v>
      </c>
      <c r="D9" s="9">
        <f t="shared" si="0"/>
        <v>2.5555555555555554</v>
      </c>
      <c r="E9" s="8"/>
      <c r="F9" s="8">
        <f t="shared" ref="F9:G9" si="4">+B9</f>
        <v>18</v>
      </c>
      <c r="G9" s="8">
        <f t="shared" si="4"/>
        <v>46</v>
      </c>
      <c r="H9" s="9">
        <f t="shared" si="2"/>
        <v>2.5555555555555554</v>
      </c>
      <c r="I9" s="10">
        <f t="shared" si="3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5">+B8-B9</f>
        <v>31</v>
      </c>
      <c r="C10" s="12">
        <f t="shared" si="5"/>
        <v>-46</v>
      </c>
      <c r="D10" s="13">
        <f>+IFERROR(C10/B10,0)</f>
        <v>-1.4838709677419355</v>
      </c>
      <c r="E10" s="12">
        <f t="shared" ref="E10:G10" si="6">+E8-E9</f>
        <v>0</v>
      </c>
      <c r="F10" s="12">
        <f t="shared" si="6"/>
        <v>31</v>
      </c>
      <c r="G10" s="12">
        <f t="shared" si="6"/>
        <v>-46</v>
      </c>
      <c r="H10" s="13">
        <f>+IFERROR(G10/F10,0)</f>
        <v>-1.4838709677419355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7">B10</f>
        <v>31</v>
      </c>
      <c r="C13" s="12">
        <f t="shared" si="7"/>
        <v>-46</v>
      </c>
      <c r="D13" s="13">
        <f>+IFERROR((C13/B13),0)</f>
        <v>-1.4838709677419355</v>
      </c>
      <c r="E13" s="12">
        <f t="shared" ref="E13:G13" si="8">E10</f>
        <v>0</v>
      </c>
      <c r="F13" s="12">
        <f t="shared" si="8"/>
        <v>31</v>
      </c>
      <c r="G13" s="12">
        <f t="shared" si="8"/>
        <v>-46</v>
      </c>
      <c r="H13" s="13">
        <f>+IFERROR((G13/F13),0)</f>
        <v>-1.4838709677419355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+Hoja2!B35</f>
        <v>175</v>
      </c>
      <c r="C15" s="8">
        <v>0</v>
      </c>
      <c r="D15" s="13">
        <f>+IFERROR((C15/B15),0)</f>
        <v>0</v>
      </c>
      <c r="E15" s="8"/>
      <c r="F15" s="17">
        <f>B15</f>
        <v>175</v>
      </c>
      <c r="G15" s="17">
        <f>+C15</f>
        <v>0</v>
      </c>
      <c r="H15" s="13">
        <f>+IFERROR((G15/F15),0)</f>
        <v>0</v>
      </c>
      <c r="I15" s="18">
        <f>E15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+Hoja2!B36</f>
        <v>385</v>
      </c>
      <c r="C17" s="8">
        <v>290</v>
      </c>
      <c r="D17" s="13">
        <f>+IFERROR((C17/B17),0)</f>
        <v>0.75324675324675328</v>
      </c>
      <c r="E17" s="8"/>
      <c r="F17" s="17">
        <f>B17</f>
        <v>385</v>
      </c>
      <c r="G17" s="17">
        <f>+C17</f>
        <v>290</v>
      </c>
      <c r="H17" s="13">
        <f>+IFERROR((G17/F17),0)</f>
        <v>0.75324675324675328</v>
      </c>
      <c r="I17" s="18">
        <f>E17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27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+Hoja2!K8</f>
        <v>77</v>
      </c>
      <c r="C8" s="8"/>
      <c r="D8" s="9">
        <f t="shared" ref="D8:D9" si="0">+IFERROR((C8/B8),0)</f>
        <v>0</v>
      </c>
      <c r="E8" s="8"/>
      <c r="F8" s="8">
        <f>+B8+SEP!F8</f>
        <v>609</v>
      </c>
      <c r="G8" s="8">
        <f>+C8+SEP!G8</f>
        <v>20</v>
      </c>
      <c r="H8" s="9">
        <f t="shared" ref="H8:H9" si="1">+IFERROR((G8/F8),0)</f>
        <v>3.2840722495894911E-2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+Hoja2!K19</f>
        <v>28</v>
      </c>
      <c r="C9" s="8"/>
      <c r="D9" s="9">
        <f t="shared" si="0"/>
        <v>0</v>
      </c>
      <c r="E9" s="8"/>
      <c r="F9" s="8">
        <f>+B9+SEP!F9</f>
        <v>219</v>
      </c>
      <c r="G9" s="8">
        <f>+C9+SEP!G9</f>
        <v>496</v>
      </c>
      <c r="H9" s="9">
        <f t="shared" si="1"/>
        <v>2.2648401826484017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49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390</v>
      </c>
      <c r="G10" s="12">
        <f t="shared" si="3"/>
        <v>-476</v>
      </c>
      <c r="H10" s="13">
        <f>+IFERROR(G10/F10,0)</f>
        <v>-1.2205128205128206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49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390</v>
      </c>
      <c r="G13" s="12">
        <f t="shared" si="5"/>
        <v>-476</v>
      </c>
      <c r="H13" s="13">
        <f>+IFERROR((G13/F13),0)</f>
        <v>-1.2205128205128206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+Hoja2!K35</f>
        <v>275</v>
      </c>
      <c r="C15" s="8"/>
      <c r="D15" s="13">
        <f>+IFERROR((C15/B15),0)</f>
        <v>0</v>
      </c>
      <c r="E15" s="8"/>
      <c r="F15" s="8">
        <f>+B15+SEP!F15</f>
        <v>2175</v>
      </c>
      <c r="G15" s="8">
        <f>+C15+SEP!G15</f>
        <v>1107</v>
      </c>
      <c r="H15" s="13">
        <f>+IFERROR((G15/F15),0)</f>
        <v>0.50896551724137928</v>
      </c>
      <c r="I15" s="18">
        <f>E15+SEP!I15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+Hoja2!K36</f>
        <v>605</v>
      </c>
      <c r="C17" s="8"/>
      <c r="D17" s="13">
        <f>+IFERROR((C17/B17),0)</f>
        <v>0</v>
      </c>
      <c r="E17" s="8"/>
      <c r="F17" s="8">
        <f>+B17+SEP!F17</f>
        <v>4785</v>
      </c>
      <c r="G17" s="8">
        <f>+C17+SEP!G17</f>
        <v>1270</v>
      </c>
      <c r="H17" s="13">
        <f>+IFERROR((G17/F17),0)</f>
        <v>0.26541274817136884</v>
      </c>
      <c r="I17" s="18">
        <f>E17+SEP!I17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10" width="11.453125" customWidth="1"/>
    <col min="11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28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>
        <v>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+Hoja2!L8</f>
        <v>56</v>
      </c>
      <c r="C8" s="8"/>
      <c r="D8" s="9">
        <f t="shared" ref="D8:D9" si="0">+IFERROR((C8/B8),0)</f>
        <v>0</v>
      </c>
      <c r="E8" s="8"/>
      <c r="F8" s="8">
        <f>+B8+OCT!F8</f>
        <v>665</v>
      </c>
      <c r="G8" s="8">
        <f>+C8+OCT!G8</f>
        <v>20</v>
      </c>
      <c r="H8" s="9">
        <f t="shared" ref="H8:H9" si="1">+IFERROR((G8/F8),0)</f>
        <v>3.007518796992481E-2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+Hoja2!L19</f>
        <v>20</v>
      </c>
      <c r="C9" s="8"/>
      <c r="D9" s="9">
        <f t="shared" si="0"/>
        <v>0</v>
      </c>
      <c r="E9" s="8"/>
      <c r="F9" s="8">
        <f>+B9+OCT!F9</f>
        <v>239</v>
      </c>
      <c r="G9" s="8">
        <f>+C9+OCT!G9</f>
        <v>496</v>
      </c>
      <c r="H9" s="9">
        <f t="shared" si="1"/>
        <v>2.0753138075313808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426</v>
      </c>
      <c r="G10" s="12">
        <f t="shared" si="3"/>
        <v>-476</v>
      </c>
      <c r="H10" s="13">
        <f>+IFERROR(G10/F10,0)</f>
        <v>-1.1173708920187793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426</v>
      </c>
      <c r="G13" s="12">
        <f t="shared" si="5"/>
        <v>-476</v>
      </c>
      <c r="H13" s="13">
        <f>+IFERROR((G13/F13),0)</f>
        <v>-1.1173708920187793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+Hoja2!L35</f>
        <v>200</v>
      </c>
      <c r="C15" s="8"/>
      <c r="D15" s="13">
        <f>+IFERROR((C15/B15),0)</f>
        <v>0</v>
      </c>
      <c r="E15" s="8"/>
      <c r="F15" s="8">
        <f>+B15+OCT!F15</f>
        <v>2375</v>
      </c>
      <c r="G15" s="8">
        <f>+C15+OCT!G15</f>
        <v>1107</v>
      </c>
      <c r="H15" s="13">
        <f>+IFERROR((G15/F15),0)</f>
        <v>0.46610526315789474</v>
      </c>
      <c r="I15" s="18">
        <f>E15+OCT!I15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+Hoja2!L36</f>
        <v>440</v>
      </c>
      <c r="C17" s="8"/>
      <c r="D17" s="13">
        <f>+IFERROR((C17/B17),0)</f>
        <v>0</v>
      </c>
      <c r="E17" s="8"/>
      <c r="F17" s="8">
        <f>+B17+OCT!F17</f>
        <v>5225</v>
      </c>
      <c r="G17" s="8">
        <f>+C17+OCT!G17</f>
        <v>1270</v>
      </c>
      <c r="H17" s="13">
        <f>+IFERROR((G17/F17),0)</f>
        <v>0.24306220095693781</v>
      </c>
      <c r="I17" s="18">
        <f>E17+OCT!I17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29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+Hoja2!M8</f>
        <v>35</v>
      </c>
      <c r="C8" s="8"/>
      <c r="D8" s="9">
        <f t="shared" ref="D8:D9" si="0">+IFERROR((C8/B8),0)</f>
        <v>0</v>
      </c>
      <c r="E8" s="8"/>
      <c r="F8" s="8">
        <f>+B8+NOV!F8</f>
        <v>700</v>
      </c>
      <c r="G8" s="8">
        <f>+C8+NOV!G8</f>
        <v>20</v>
      </c>
      <c r="H8" s="9">
        <f t="shared" ref="H8:H9" si="1">+IFERROR((G8/F8),0)</f>
        <v>2.8571428571428571E-2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+Hoja2!M19</f>
        <v>13</v>
      </c>
      <c r="C9" s="8"/>
      <c r="D9" s="9">
        <f t="shared" si="0"/>
        <v>0</v>
      </c>
      <c r="E9" s="8"/>
      <c r="F9" s="8">
        <f>+B9+NOV!F9</f>
        <v>252</v>
      </c>
      <c r="G9" s="8">
        <f>+C9+NOV!G9</f>
        <v>496</v>
      </c>
      <c r="H9" s="9">
        <f t="shared" si="1"/>
        <v>1.9682539682539681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22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448</v>
      </c>
      <c r="G10" s="12">
        <f t="shared" si="3"/>
        <v>-476</v>
      </c>
      <c r="H10" s="13">
        <f>+IFERROR(G10/F10,0)</f>
        <v>-1.0625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22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448</v>
      </c>
      <c r="G13" s="12">
        <f t="shared" si="5"/>
        <v>-476</v>
      </c>
      <c r="H13" s="13">
        <f>+IFERROR((G13/F13),0)</f>
        <v>-1.0625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+Hoja2!M35</f>
        <v>125</v>
      </c>
      <c r="C15" s="8"/>
      <c r="D15" s="13">
        <f>+IFERROR((C15/B15),0)</f>
        <v>0</v>
      </c>
      <c r="E15" s="8"/>
      <c r="F15" s="8">
        <f>+B15+NOV!F15</f>
        <v>2500</v>
      </c>
      <c r="G15" s="8">
        <f>+C15+NOV!G15</f>
        <v>1107</v>
      </c>
      <c r="H15" s="13">
        <f>+IFERROR((G15/F15),0)</f>
        <v>0.44280000000000003</v>
      </c>
      <c r="I15" s="18">
        <f>E15+NOV!I15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+Hoja2!M36</f>
        <v>275</v>
      </c>
      <c r="C17" s="8"/>
      <c r="D17" s="13">
        <f>+IFERROR((C17/B17),0)</f>
        <v>0</v>
      </c>
      <c r="E17" s="8"/>
      <c r="F17" s="8">
        <f>+B17+NOV!F17</f>
        <v>5500</v>
      </c>
      <c r="G17" s="8">
        <f>+C17+NOV!G17</f>
        <v>1270</v>
      </c>
      <c r="H17" s="13">
        <f>+IFERROR((G17/F17),0)</f>
        <v>0.2309090909090909</v>
      </c>
      <c r="I17" s="18">
        <f>E17+NOV!I17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1000"/>
  <sheetViews>
    <sheetView showGridLines="0" workbookViewId="0"/>
  </sheetViews>
  <sheetFormatPr baseColWidth="10" defaultColWidth="12.6328125" defaultRowHeight="15" customHeight="1" x14ac:dyDescent="0.25"/>
  <cols>
    <col min="1" max="1" width="24" customWidth="1"/>
    <col min="2" max="14" width="6.90625" customWidth="1"/>
    <col min="15" max="15" width="2" customWidth="1"/>
    <col min="16" max="26" width="44.453125" customWidth="1"/>
  </cols>
  <sheetData>
    <row r="1" spans="1:25" ht="12" customHeight="1" x14ac:dyDescent="0.25">
      <c r="A1" s="22" t="s">
        <v>30</v>
      </c>
      <c r="B1" s="23" t="s">
        <v>31</v>
      </c>
      <c r="C1" s="23" t="s">
        <v>32</v>
      </c>
      <c r="D1" s="23" t="s">
        <v>33</v>
      </c>
      <c r="E1" s="23" t="s">
        <v>34</v>
      </c>
      <c r="F1" s="23" t="s">
        <v>35</v>
      </c>
      <c r="G1" s="23" t="s">
        <v>36</v>
      </c>
      <c r="H1" s="23" t="s">
        <v>37</v>
      </c>
      <c r="I1" s="23" t="s">
        <v>38</v>
      </c>
      <c r="J1" s="23" t="s">
        <v>39</v>
      </c>
      <c r="K1" s="23" t="s">
        <v>40</v>
      </c>
      <c r="L1" s="23" t="s">
        <v>41</v>
      </c>
      <c r="M1" s="23" t="s">
        <v>42</v>
      </c>
      <c r="N1" s="23" t="s">
        <v>43</v>
      </c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25" ht="12" customHeight="1" x14ac:dyDescent="0.25">
      <c r="A2" s="25" t="s">
        <v>44</v>
      </c>
      <c r="B2" s="26">
        <v>35</v>
      </c>
      <c r="C2" s="26">
        <v>40</v>
      </c>
      <c r="D2" s="26">
        <v>50</v>
      </c>
      <c r="E2" s="26">
        <v>40</v>
      </c>
      <c r="F2" s="26">
        <v>40</v>
      </c>
      <c r="G2" s="26">
        <v>40</v>
      </c>
      <c r="H2" s="26">
        <v>45</v>
      </c>
      <c r="I2" s="26">
        <v>40</v>
      </c>
      <c r="J2" s="26">
        <v>50</v>
      </c>
      <c r="K2" s="26">
        <v>55</v>
      </c>
      <c r="L2" s="26">
        <v>40</v>
      </c>
      <c r="M2" s="26">
        <v>25</v>
      </c>
      <c r="N2" s="26">
        <v>500</v>
      </c>
      <c r="O2" s="27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5" ht="12" customHeight="1" x14ac:dyDescent="0.25">
      <c r="A3" s="25" t="s">
        <v>45</v>
      </c>
      <c r="B3" s="26">
        <v>7</v>
      </c>
      <c r="C3" s="26">
        <v>8</v>
      </c>
      <c r="D3" s="26">
        <v>10</v>
      </c>
      <c r="E3" s="26">
        <v>8</v>
      </c>
      <c r="F3" s="26">
        <v>8</v>
      </c>
      <c r="G3" s="26">
        <v>8</v>
      </c>
      <c r="H3" s="26">
        <v>9</v>
      </c>
      <c r="I3" s="26">
        <v>8</v>
      </c>
      <c r="J3" s="26">
        <v>10</v>
      </c>
      <c r="K3" s="26">
        <v>11</v>
      </c>
      <c r="L3" s="26">
        <v>8</v>
      </c>
      <c r="M3" s="26">
        <v>5</v>
      </c>
      <c r="N3" s="26">
        <v>100</v>
      </c>
      <c r="O3" s="27"/>
      <c r="P3" s="24"/>
      <c r="Q3" s="24"/>
      <c r="R3" s="24"/>
      <c r="S3" s="24"/>
      <c r="T3" s="24"/>
      <c r="U3" s="24"/>
      <c r="V3" s="24"/>
      <c r="W3" s="24"/>
      <c r="X3" s="24"/>
      <c r="Y3" s="24"/>
    </row>
    <row r="4" spans="1:25" ht="12" customHeight="1" x14ac:dyDescent="0.25">
      <c r="A4" s="25" t="s">
        <v>46</v>
      </c>
      <c r="B4" s="26">
        <v>7</v>
      </c>
      <c r="C4" s="26">
        <v>8</v>
      </c>
      <c r="D4" s="26">
        <v>10</v>
      </c>
      <c r="E4" s="26">
        <v>8</v>
      </c>
      <c r="F4" s="26">
        <v>8</v>
      </c>
      <c r="G4" s="26">
        <v>8</v>
      </c>
      <c r="H4" s="26">
        <v>9</v>
      </c>
      <c r="I4" s="26">
        <v>8</v>
      </c>
      <c r="J4" s="26">
        <v>10</v>
      </c>
      <c r="K4" s="26">
        <v>11</v>
      </c>
      <c r="L4" s="26">
        <v>8</v>
      </c>
      <c r="M4" s="26">
        <v>5</v>
      </c>
      <c r="N4" s="26">
        <v>100</v>
      </c>
      <c r="O4" s="27"/>
      <c r="P4" s="24"/>
      <c r="Q4" s="24"/>
      <c r="R4" s="24"/>
      <c r="S4" s="24"/>
      <c r="T4" s="24"/>
      <c r="U4" s="24"/>
      <c r="V4" s="24"/>
      <c r="W4" s="24"/>
      <c r="X4" s="24"/>
      <c r="Y4" s="24"/>
    </row>
    <row r="5" spans="1:25" ht="12" customHeight="1" x14ac:dyDescent="0.25">
      <c r="A5" s="25" t="s">
        <v>47</v>
      </c>
      <c r="B5" s="26">
        <v>0</v>
      </c>
      <c r="C5" s="26">
        <v>0</v>
      </c>
      <c r="D5" s="26">
        <v>0</v>
      </c>
      <c r="E5" s="26">
        <v>0</v>
      </c>
      <c r="F5" s="26">
        <v>0</v>
      </c>
      <c r="G5" s="26">
        <v>0</v>
      </c>
      <c r="H5" s="26">
        <v>0</v>
      </c>
      <c r="I5" s="26">
        <v>0</v>
      </c>
      <c r="J5" s="26">
        <v>0</v>
      </c>
      <c r="K5" s="26">
        <v>0</v>
      </c>
      <c r="L5" s="26">
        <v>0</v>
      </c>
      <c r="M5" s="26">
        <v>0</v>
      </c>
      <c r="N5" s="26">
        <v>0</v>
      </c>
      <c r="O5" s="27"/>
      <c r="P5" s="24"/>
      <c r="Q5" s="24"/>
      <c r="R5" s="24"/>
      <c r="S5" s="24"/>
      <c r="T5" s="24"/>
      <c r="U5" s="24"/>
      <c r="V5" s="24"/>
      <c r="W5" s="24"/>
      <c r="X5" s="24"/>
      <c r="Y5" s="24"/>
    </row>
    <row r="6" spans="1:25" ht="12" customHeight="1" x14ac:dyDescent="0.25">
      <c r="A6" s="25" t="s">
        <v>48</v>
      </c>
      <c r="B6" s="26">
        <v>0</v>
      </c>
      <c r="C6" s="26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27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spans="1:25" ht="12" customHeight="1" x14ac:dyDescent="0.25">
      <c r="A7" s="25" t="s">
        <v>49</v>
      </c>
      <c r="B7" s="26">
        <v>0</v>
      </c>
      <c r="C7" s="26">
        <v>0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6">
        <v>0</v>
      </c>
      <c r="O7" s="27"/>
      <c r="P7" s="24"/>
      <c r="Q7" s="24"/>
      <c r="R7" s="24"/>
      <c r="S7" s="24"/>
      <c r="T7" s="24"/>
      <c r="U7" s="24"/>
      <c r="V7" s="24"/>
      <c r="W7" s="24"/>
      <c r="X7" s="24"/>
      <c r="Y7" s="24"/>
    </row>
    <row r="8" spans="1:25" ht="12" customHeight="1" x14ac:dyDescent="0.3">
      <c r="A8" s="28" t="s">
        <v>50</v>
      </c>
      <c r="B8" s="29">
        <v>49</v>
      </c>
      <c r="C8" s="29">
        <v>56</v>
      </c>
      <c r="D8" s="29">
        <v>70</v>
      </c>
      <c r="E8" s="29">
        <v>56</v>
      </c>
      <c r="F8" s="29">
        <v>56</v>
      </c>
      <c r="G8" s="29">
        <v>56</v>
      </c>
      <c r="H8" s="29">
        <v>63</v>
      </c>
      <c r="I8" s="29">
        <v>56</v>
      </c>
      <c r="J8" s="29">
        <v>70</v>
      </c>
      <c r="K8" s="29">
        <v>77</v>
      </c>
      <c r="L8" s="29">
        <v>56</v>
      </c>
      <c r="M8" s="29">
        <v>35</v>
      </c>
      <c r="N8" s="29">
        <v>700</v>
      </c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spans="1:25" ht="12" customHeight="1" x14ac:dyDescent="0.25">
      <c r="A9" s="24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1:25" ht="12" customHeight="1" x14ac:dyDescent="0.25">
      <c r="A10" s="31" t="s">
        <v>51</v>
      </c>
      <c r="B10" s="24"/>
      <c r="C10" s="24"/>
      <c r="D10" s="24"/>
      <c r="E10" s="24"/>
      <c r="F10" s="24"/>
      <c r="G10" s="24"/>
      <c r="H10" s="24"/>
      <c r="I10" s="31" t="s">
        <v>5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</row>
    <row r="11" spans="1:25" ht="12" customHeight="1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 spans="1:25" ht="12" customHeight="1" x14ac:dyDescent="0.25">
      <c r="A12" s="32" t="s">
        <v>14</v>
      </c>
      <c r="B12" s="33" t="s">
        <v>31</v>
      </c>
      <c r="C12" s="33" t="s">
        <v>32</v>
      </c>
      <c r="D12" s="33" t="s">
        <v>33</v>
      </c>
      <c r="E12" s="33" t="s">
        <v>34</v>
      </c>
      <c r="F12" s="33" t="s">
        <v>35</v>
      </c>
      <c r="G12" s="33" t="s">
        <v>36</v>
      </c>
      <c r="H12" s="33" t="s">
        <v>37</v>
      </c>
      <c r="I12" s="33" t="s">
        <v>38</v>
      </c>
      <c r="J12" s="33" t="s">
        <v>39</v>
      </c>
      <c r="K12" s="33" t="s">
        <v>40</v>
      </c>
      <c r="L12" s="33" t="s">
        <v>41</v>
      </c>
      <c r="M12" s="33" t="s">
        <v>42</v>
      </c>
      <c r="N12" s="33" t="s">
        <v>43</v>
      </c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</row>
    <row r="13" spans="1:25" ht="12" customHeight="1" x14ac:dyDescent="0.25">
      <c r="A13" s="25" t="s">
        <v>44</v>
      </c>
      <c r="B13" s="26">
        <v>14</v>
      </c>
      <c r="C13" s="26">
        <v>16</v>
      </c>
      <c r="D13" s="26">
        <v>20</v>
      </c>
      <c r="E13" s="26">
        <v>16</v>
      </c>
      <c r="F13" s="26">
        <v>16</v>
      </c>
      <c r="G13" s="26">
        <v>16</v>
      </c>
      <c r="H13" s="26">
        <v>18</v>
      </c>
      <c r="I13" s="26">
        <v>16</v>
      </c>
      <c r="J13" s="26">
        <v>20</v>
      </c>
      <c r="K13" s="26">
        <v>22</v>
      </c>
      <c r="L13" s="26">
        <v>16</v>
      </c>
      <c r="M13" s="26">
        <v>10</v>
      </c>
      <c r="N13" s="26">
        <v>200</v>
      </c>
      <c r="O13" s="27"/>
      <c r="P13" s="24"/>
      <c r="Q13" s="24"/>
      <c r="R13" s="24"/>
      <c r="S13" s="24"/>
      <c r="T13" s="24"/>
      <c r="U13" s="24"/>
      <c r="V13" s="24"/>
      <c r="W13" s="24"/>
      <c r="X13" s="24"/>
      <c r="Y13" s="24"/>
    </row>
    <row r="14" spans="1:25" ht="12" customHeight="1" x14ac:dyDescent="0.25">
      <c r="A14" s="25" t="s">
        <v>45</v>
      </c>
      <c r="B14" s="26">
        <v>4</v>
      </c>
      <c r="C14" s="26">
        <v>4</v>
      </c>
      <c r="D14" s="26">
        <v>5</v>
      </c>
      <c r="E14" s="26">
        <v>4</v>
      </c>
      <c r="F14" s="26">
        <v>4</v>
      </c>
      <c r="G14" s="26">
        <v>4</v>
      </c>
      <c r="H14" s="26">
        <v>5</v>
      </c>
      <c r="I14" s="26">
        <v>4</v>
      </c>
      <c r="J14" s="26">
        <v>5</v>
      </c>
      <c r="K14" s="26">
        <v>5</v>
      </c>
      <c r="L14" s="26">
        <v>4</v>
      </c>
      <c r="M14" s="26">
        <v>3</v>
      </c>
      <c r="N14" s="26">
        <v>50</v>
      </c>
      <c r="O14" s="27"/>
      <c r="P14" s="24"/>
      <c r="Q14" s="24"/>
      <c r="R14" s="24"/>
      <c r="S14" s="24"/>
      <c r="T14" s="24"/>
      <c r="U14" s="24"/>
      <c r="V14" s="24"/>
      <c r="W14" s="24"/>
      <c r="X14" s="24"/>
      <c r="Y14" s="24"/>
    </row>
    <row r="15" spans="1:25" ht="12" customHeight="1" x14ac:dyDescent="0.25">
      <c r="A15" s="25" t="s">
        <v>46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7"/>
      <c r="P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1:25" ht="12" customHeight="1" x14ac:dyDescent="0.25">
      <c r="A16" s="25" t="s">
        <v>47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7"/>
      <c r="P16" s="24"/>
      <c r="Q16" s="24"/>
      <c r="R16" s="24"/>
      <c r="S16" s="24"/>
      <c r="T16" s="24"/>
      <c r="U16" s="24"/>
      <c r="V16" s="24"/>
      <c r="W16" s="24"/>
      <c r="X16" s="24"/>
      <c r="Y16" s="24"/>
    </row>
    <row r="17" spans="1:25" ht="12" customHeight="1" x14ac:dyDescent="0.25">
      <c r="A17" s="25" t="s">
        <v>48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7"/>
      <c r="P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1:25" ht="12" customHeight="1" x14ac:dyDescent="0.25">
      <c r="A18" s="25" t="s">
        <v>49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7"/>
      <c r="P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1:25" ht="12" customHeight="1" x14ac:dyDescent="0.3">
      <c r="A19" s="28" t="s">
        <v>52</v>
      </c>
      <c r="B19" s="29">
        <v>18</v>
      </c>
      <c r="C19" s="29">
        <v>20</v>
      </c>
      <c r="D19" s="29">
        <v>25</v>
      </c>
      <c r="E19" s="29">
        <v>20</v>
      </c>
      <c r="F19" s="29">
        <v>20</v>
      </c>
      <c r="G19" s="29">
        <v>20</v>
      </c>
      <c r="H19" s="29">
        <v>23</v>
      </c>
      <c r="I19" s="29">
        <v>20</v>
      </c>
      <c r="J19" s="29">
        <v>25</v>
      </c>
      <c r="K19" s="29">
        <v>28</v>
      </c>
      <c r="L19" s="29">
        <v>20</v>
      </c>
      <c r="M19" s="29">
        <v>13</v>
      </c>
      <c r="N19" s="29">
        <v>250</v>
      </c>
      <c r="O19" s="27"/>
      <c r="P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1:25" ht="12" customHeight="1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7"/>
      <c r="P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25" ht="12" customHeight="1" x14ac:dyDescent="0.25">
      <c r="A21" s="31" t="s">
        <v>53</v>
      </c>
      <c r="B21" s="24"/>
      <c r="C21" s="24"/>
      <c r="D21" s="24"/>
      <c r="E21" s="24"/>
      <c r="F21" s="24"/>
      <c r="G21" s="24"/>
      <c r="H21" s="24"/>
      <c r="I21" s="31" t="s">
        <v>5</v>
      </c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1:25" ht="12" customHeight="1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</row>
    <row r="23" spans="1:25" ht="12" customHeight="1" x14ac:dyDescent="0.25">
      <c r="A23" s="34" t="s">
        <v>54</v>
      </c>
      <c r="B23" s="35" t="s">
        <v>31</v>
      </c>
      <c r="C23" s="35" t="s">
        <v>32</v>
      </c>
      <c r="D23" s="35" t="s">
        <v>33</v>
      </c>
      <c r="E23" s="35" t="s">
        <v>34</v>
      </c>
      <c r="F23" s="35" t="s">
        <v>35</v>
      </c>
      <c r="G23" s="35" t="s">
        <v>36</v>
      </c>
      <c r="H23" s="35" t="s">
        <v>37</v>
      </c>
      <c r="I23" s="35" t="s">
        <v>38</v>
      </c>
      <c r="J23" s="35" t="s">
        <v>39</v>
      </c>
      <c r="K23" s="35" t="s">
        <v>40</v>
      </c>
      <c r="L23" s="35" t="s">
        <v>41</v>
      </c>
      <c r="M23" s="35" t="s">
        <v>42</v>
      </c>
      <c r="N23" s="35" t="s">
        <v>43</v>
      </c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</row>
    <row r="24" spans="1:25" ht="12" customHeight="1" x14ac:dyDescent="0.25">
      <c r="A24" s="25" t="s">
        <v>44</v>
      </c>
      <c r="B24" s="26">
        <v>21</v>
      </c>
      <c r="C24" s="26">
        <v>24</v>
      </c>
      <c r="D24" s="26">
        <v>30</v>
      </c>
      <c r="E24" s="26">
        <v>24</v>
      </c>
      <c r="F24" s="26">
        <v>24</v>
      </c>
      <c r="G24" s="26">
        <v>24</v>
      </c>
      <c r="H24" s="26">
        <v>27</v>
      </c>
      <c r="I24" s="26">
        <v>24</v>
      </c>
      <c r="J24" s="26">
        <v>30</v>
      </c>
      <c r="K24" s="26">
        <v>33</v>
      </c>
      <c r="L24" s="26">
        <v>24</v>
      </c>
      <c r="M24" s="26">
        <v>15</v>
      </c>
      <c r="N24" s="26">
        <v>300</v>
      </c>
      <c r="O24" s="27"/>
      <c r="P24" s="24"/>
      <c r="Q24" s="24"/>
      <c r="R24" s="24"/>
      <c r="S24" s="24"/>
      <c r="T24" s="24"/>
      <c r="U24" s="24"/>
      <c r="V24" s="24"/>
      <c r="W24" s="24"/>
      <c r="X24" s="24"/>
      <c r="Y24" s="24"/>
    </row>
    <row r="25" spans="1:25" ht="12" customHeight="1" x14ac:dyDescent="0.25">
      <c r="A25" s="25" t="s">
        <v>45</v>
      </c>
      <c r="B25" s="26">
        <v>4</v>
      </c>
      <c r="C25" s="26">
        <v>4</v>
      </c>
      <c r="D25" s="26">
        <v>5</v>
      </c>
      <c r="E25" s="26">
        <v>4</v>
      </c>
      <c r="F25" s="26">
        <v>4</v>
      </c>
      <c r="G25" s="26">
        <v>4</v>
      </c>
      <c r="H25" s="26">
        <v>5</v>
      </c>
      <c r="I25" s="26">
        <v>4</v>
      </c>
      <c r="J25" s="26">
        <v>5</v>
      </c>
      <c r="K25" s="26">
        <v>6</v>
      </c>
      <c r="L25" s="26">
        <v>4</v>
      </c>
      <c r="M25" s="26">
        <v>3</v>
      </c>
      <c r="N25" s="26">
        <v>50</v>
      </c>
      <c r="O25" s="27"/>
      <c r="P25" s="24"/>
      <c r="Q25" s="24"/>
      <c r="R25" s="24"/>
      <c r="S25" s="24"/>
      <c r="T25" s="24"/>
      <c r="U25" s="24"/>
      <c r="V25" s="24"/>
      <c r="W25" s="24"/>
      <c r="X25" s="24"/>
      <c r="Y25" s="24"/>
    </row>
    <row r="26" spans="1:25" ht="12" customHeight="1" x14ac:dyDescent="0.25">
      <c r="A26" s="25" t="s">
        <v>46</v>
      </c>
      <c r="B26" s="26">
        <v>7</v>
      </c>
      <c r="C26" s="26">
        <v>8</v>
      </c>
      <c r="D26" s="26">
        <v>10</v>
      </c>
      <c r="E26" s="26">
        <v>8</v>
      </c>
      <c r="F26" s="26">
        <v>8</v>
      </c>
      <c r="G26" s="26">
        <v>8</v>
      </c>
      <c r="H26" s="26">
        <v>9</v>
      </c>
      <c r="I26" s="26">
        <v>8</v>
      </c>
      <c r="J26" s="26">
        <v>10</v>
      </c>
      <c r="K26" s="26">
        <v>11</v>
      </c>
      <c r="L26" s="26">
        <v>8</v>
      </c>
      <c r="M26" s="26">
        <v>5</v>
      </c>
      <c r="N26" s="26">
        <v>100</v>
      </c>
      <c r="O26" s="27"/>
      <c r="P26" s="24"/>
      <c r="Q26" s="24"/>
      <c r="R26" s="24"/>
      <c r="S26" s="24"/>
      <c r="T26" s="24"/>
      <c r="U26" s="24"/>
      <c r="V26" s="24"/>
      <c r="W26" s="24"/>
      <c r="X26" s="24"/>
      <c r="Y26" s="24"/>
    </row>
    <row r="27" spans="1:25" ht="12" customHeight="1" x14ac:dyDescent="0.25">
      <c r="A27" s="25" t="s">
        <v>47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7"/>
      <c r="P27" s="24"/>
      <c r="Q27" s="24"/>
      <c r="R27" s="24"/>
      <c r="S27" s="24"/>
      <c r="T27" s="24"/>
      <c r="U27" s="24"/>
      <c r="V27" s="24"/>
      <c r="W27" s="24"/>
      <c r="X27" s="24"/>
      <c r="Y27" s="24"/>
    </row>
    <row r="28" spans="1:25" ht="12" customHeight="1" x14ac:dyDescent="0.25">
      <c r="A28" s="25" t="s">
        <v>48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7"/>
      <c r="P28" s="24"/>
      <c r="Q28" s="24"/>
      <c r="R28" s="24"/>
      <c r="S28" s="24"/>
      <c r="T28" s="24"/>
      <c r="U28" s="24"/>
      <c r="V28" s="24"/>
      <c r="W28" s="24"/>
      <c r="X28" s="24"/>
      <c r="Y28" s="24"/>
    </row>
    <row r="29" spans="1:25" ht="12" customHeight="1" x14ac:dyDescent="0.25">
      <c r="A29" s="25" t="s">
        <v>49</v>
      </c>
      <c r="B29" s="26">
        <v>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7"/>
      <c r="P29" s="24"/>
      <c r="Q29" s="24"/>
      <c r="R29" s="24"/>
      <c r="S29" s="24"/>
      <c r="T29" s="24"/>
      <c r="U29" s="24"/>
      <c r="V29" s="24"/>
      <c r="W29" s="24"/>
      <c r="X29" s="24"/>
      <c r="Y29" s="24"/>
    </row>
    <row r="30" spans="1:25" ht="12" customHeight="1" x14ac:dyDescent="0.3">
      <c r="A30" s="28" t="s">
        <v>55</v>
      </c>
      <c r="B30" s="29">
        <v>32</v>
      </c>
      <c r="C30" s="29">
        <v>36</v>
      </c>
      <c r="D30" s="29">
        <v>45</v>
      </c>
      <c r="E30" s="29">
        <v>36</v>
      </c>
      <c r="F30" s="29">
        <v>36</v>
      </c>
      <c r="G30" s="29">
        <v>36</v>
      </c>
      <c r="H30" s="29">
        <v>41</v>
      </c>
      <c r="I30" s="29">
        <v>36</v>
      </c>
      <c r="J30" s="29">
        <v>45</v>
      </c>
      <c r="K30" s="29">
        <v>50</v>
      </c>
      <c r="L30" s="29">
        <v>36</v>
      </c>
      <c r="M30" s="29">
        <v>23</v>
      </c>
      <c r="N30" s="29">
        <v>450</v>
      </c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</row>
    <row r="31" spans="1:25" ht="12" customHeight="1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</row>
    <row r="32" spans="1:25" ht="12" customHeight="1" x14ac:dyDescent="0.25">
      <c r="A32" s="36" t="s">
        <v>56</v>
      </c>
      <c r="B32" s="37"/>
      <c r="C32" s="37"/>
      <c r="D32" s="37"/>
      <c r="E32" s="37"/>
      <c r="F32" s="37"/>
      <c r="G32" s="37"/>
      <c r="H32" s="24"/>
      <c r="I32" s="31" t="s">
        <v>5</v>
      </c>
      <c r="J32" s="37"/>
      <c r="K32" s="37"/>
      <c r="L32" s="37"/>
      <c r="M32" s="37"/>
      <c r="N32" s="37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</row>
    <row r="33" spans="1:25" ht="12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</row>
    <row r="34" spans="1:25" ht="12" customHeight="1" x14ac:dyDescent="0.25">
      <c r="A34" s="38" t="s">
        <v>54</v>
      </c>
      <c r="B34" s="39" t="s">
        <v>31</v>
      </c>
      <c r="C34" s="39" t="s">
        <v>32</v>
      </c>
      <c r="D34" s="39" t="s">
        <v>33</v>
      </c>
      <c r="E34" s="39" t="s">
        <v>34</v>
      </c>
      <c r="F34" s="39" t="s">
        <v>35</v>
      </c>
      <c r="G34" s="39" t="s">
        <v>36</v>
      </c>
      <c r="H34" s="39" t="s">
        <v>37</v>
      </c>
      <c r="I34" s="39" t="s">
        <v>38</v>
      </c>
      <c r="J34" s="39" t="s">
        <v>39</v>
      </c>
      <c r="K34" s="39" t="s">
        <v>40</v>
      </c>
      <c r="L34" s="39" t="s">
        <v>41</v>
      </c>
      <c r="M34" s="39" t="s">
        <v>42</v>
      </c>
      <c r="N34" s="39" t="s">
        <v>43</v>
      </c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</row>
    <row r="35" spans="1:25" ht="12" customHeight="1" x14ac:dyDescent="0.25">
      <c r="A35" s="25" t="s">
        <v>57</v>
      </c>
      <c r="B35" s="26">
        <v>175</v>
      </c>
      <c r="C35" s="26">
        <v>200</v>
      </c>
      <c r="D35" s="26">
        <v>250</v>
      </c>
      <c r="E35" s="26">
        <v>200</v>
      </c>
      <c r="F35" s="26">
        <v>200</v>
      </c>
      <c r="G35" s="26">
        <v>200</v>
      </c>
      <c r="H35" s="26">
        <v>225</v>
      </c>
      <c r="I35" s="26">
        <v>200</v>
      </c>
      <c r="J35" s="26">
        <v>250</v>
      </c>
      <c r="K35" s="26">
        <v>275</v>
      </c>
      <c r="L35" s="26">
        <v>200</v>
      </c>
      <c r="M35" s="26">
        <v>125</v>
      </c>
      <c r="N35" s="40">
        <v>2500</v>
      </c>
      <c r="O35" s="27"/>
      <c r="P35" s="24"/>
      <c r="Q35" s="24"/>
      <c r="R35" s="24"/>
      <c r="S35" s="24"/>
      <c r="T35" s="24"/>
      <c r="U35" s="24"/>
      <c r="V35" s="24"/>
      <c r="W35" s="24"/>
      <c r="X35" s="24"/>
      <c r="Y35" s="24"/>
    </row>
    <row r="36" spans="1:25" ht="12" customHeight="1" x14ac:dyDescent="0.25">
      <c r="A36" s="25" t="s">
        <v>18</v>
      </c>
      <c r="B36" s="26">
        <v>385</v>
      </c>
      <c r="C36" s="26">
        <v>440</v>
      </c>
      <c r="D36" s="26">
        <v>550</v>
      </c>
      <c r="E36" s="26">
        <v>440</v>
      </c>
      <c r="F36" s="26">
        <v>440</v>
      </c>
      <c r="G36" s="26">
        <v>440</v>
      </c>
      <c r="H36" s="26">
        <v>495</v>
      </c>
      <c r="I36" s="26">
        <v>440</v>
      </c>
      <c r="J36" s="26">
        <v>550</v>
      </c>
      <c r="K36" s="26">
        <v>605</v>
      </c>
      <c r="L36" s="26">
        <v>440</v>
      </c>
      <c r="M36" s="26">
        <v>275</v>
      </c>
      <c r="N36" s="40">
        <v>5500</v>
      </c>
      <c r="O36" s="27"/>
      <c r="P36" s="24"/>
      <c r="Q36" s="24"/>
      <c r="R36" s="24"/>
      <c r="S36" s="24"/>
      <c r="T36" s="24"/>
      <c r="U36" s="24"/>
      <c r="V36" s="24"/>
      <c r="W36" s="24"/>
      <c r="X36" s="24"/>
      <c r="Y36" s="24"/>
    </row>
    <row r="37" spans="1:25" ht="12" customHeigh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7"/>
      <c r="P37" s="24"/>
      <c r="Q37" s="24"/>
      <c r="R37" s="24"/>
      <c r="S37" s="24"/>
      <c r="T37" s="24"/>
      <c r="U37" s="24"/>
      <c r="V37" s="24"/>
      <c r="W37" s="24"/>
      <c r="X37" s="24"/>
      <c r="Y37" s="24"/>
    </row>
    <row r="38" spans="1:25" ht="12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</row>
    <row r="39" spans="1:25" ht="12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</row>
    <row r="40" spans="1:25" ht="12" customHeight="1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</row>
    <row r="41" spans="1:25" ht="12" customHeight="1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</row>
    <row r="42" spans="1:25" ht="12" customHeight="1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</row>
    <row r="43" spans="1:25" ht="12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</row>
    <row r="44" spans="1:25" ht="12" customHeight="1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</row>
    <row r="45" spans="1:25" ht="12" customHeigh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</row>
    <row r="46" spans="1:25" ht="12" customHeight="1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</row>
    <row r="47" spans="1:25" ht="12" customHeight="1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</row>
    <row r="48" spans="1:25" ht="12" customHeight="1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  <row r="49" spans="1:25" ht="12" customHeight="1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</row>
    <row r="50" spans="1:25" ht="12" customHeight="1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</row>
    <row r="51" spans="1:25" ht="12" customHeight="1" x14ac:dyDescent="0.25"/>
    <row r="52" spans="1:25" ht="12" customHeight="1" x14ac:dyDescent="0.25"/>
    <row r="53" spans="1:25" ht="12" customHeight="1" x14ac:dyDescent="0.25"/>
    <row r="54" spans="1:25" ht="12" customHeight="1" x14ac:dyDescent="0.25"/>
    <row r="55" spans="1:25" ht="12" customHeight="1" x14ac:dyDescent="0.25"/>
    <row r="56" spans="1:25" ht="12" customHeight="1" x14ac:dyDescent="0.25"/>
    <row r="57" spans="1:25" ht="12" customHeight="1" x14ac:dyDescent="0.25"/>
    <row r="58" spans="1:25" ht="12" customHeight="1" x14ac:dyDescent="0.25"/>
    <row r="59" spans="1:25" ht="12" customHeight="1" x14ac:dyDescent="0.25"/>
    <row r="60" spans="1:25" ht="12" customHeight="1" x14ac:dyDescent="0.25"/>
    <row r="61" spans="1:25" ht="12" customHeight="1" x14ac:dyDescent="0.25"/>
    <row r="62" spans="1:25" ht="12" customHeight="1" x14ac:dyDescent="0.25"/>
    <row r="63" spans="1:25" ht="12" customHeight="1" x14ac:dyDescent="0.25"/>
    <row r="64" spans="1:25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5"/>
  <sheetViews>
    <sheetView showGridLines="0" workbookViewId="0">
      <selection activeCell="C16" sqref="C16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19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+Hoja2!C8</f>
        <v>56</v>
      </c>
      <c r="C8" s="8">
        <v>0</v>
      </c>
      <c r="D8" s="9">
        <f t="shared" ref="D8:D9" si="0">+IFERROR((C8/B8),0)</f>
        <v>0</v>
      </c>
      <c r="E8" s="8"/>
      <c r="F8" s="8">
        <f>+B8+ENE!F8</f>
        <v>105</v>
      </c>
      <c r="G8" s="8">
        <f>+C8+ENE!G8</f>
        <v>0</v>
      </c>
      <c r="H8" s="9">
        <f t="shared" ref="H8:H9" si="1">+IFERROR((G8/F8),0)</f>
        <v>0</v>
      </c>
      <c r="I8" s="10">
        <f>E8+ENE!I8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+Hoja2!C19</f>
        <v>20</v>
      </c>
      <c r="C9" s="8">
        <v>0</v>
      </c>
      <c r="D9" s="9">
        <f t="shared" si="0"/>
        <v>0</v>
      </c>
      <c r="E9" s="8"/>
      <c r="F9" s="8">
        <f>+B9+ENE!F9</f>
        <v>38</v>
      </c>
      <c r="G9" s="8">
        <f>+C9+ENE!G9</f>
        <v>46</v>
      </c>
      <c r="H9" s="9">
        <f t="shared" si="1"/>
        <v>1.2105263157894737</v>
      </c>
      <c r="I9" s="10">
        <f>E9+ENE!I9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67</v>
      </c>
      <c r="G10" s="12">
        <f t="shared" si="3"/>
        <v>-46</v>
      </c>
      <c r="H10" s="13">
        <f>+IFERROR(G10/F10,0)</f>
        <v>-0.68656716417910446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67</v>
      </c>
      <c r="G13" s="12">
        <f t="shared" si="5"/>
        <v>-46</v>
      </c>
      <c r="H13" s="13">
        <f>+IFERROR((G13/F13),0)</f>
        <v>-0.68656716417910446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+Hoja2!C35</f>
        <v>200</v>
      </c>
      <c r="C15" s="8">
        <v>1107</v>
      </c>
      <c r="D15" s="13">
        <f>+IFERROR((C15/B15),0)</f>
        <v>5.5350000000000001</v>
      </c>
      <c r="E15" s="8"/>
      <c r="F15" s="8">
        <f>+B15+ENE!F15</f>
        <v>375</v>
      </c>
      <c r="G15" s="8">
        <f>+C15+ENE!G15</f>
        <v>1107</v>
      </c>
      <c r="H15" s="13">
        <f>+IFERROR((G15/F15),0)</f>
        <v>2.952</v>
      </c>
      <c r="I15" s="18">
        <f>E15+ENE!I15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+Hoja2!C36</f>
        <v>440</v>
      </c>
      <c r="C17" s="8">
        <v>750</v>
      </c>
      <c r="D17" s="13">
        <f>+IFERROR((C17/B17),0)</f>
        <v>1.7045454545454546</v>
      </c>
      <c r="E17" s="8"/>
      <c r="F17" s="8">
        <f>+B17+ENE!F17</f>
        <v>825</v>
      </c>
      <c r="G17" s="8">
        <f>+C17+ENE!G17</f>
        <v>1040</v>
      </c>
      <c r="H17" s="13">
        <f>+IFERROR((G17/F17),0)</f>
        <v>1.2606060606060605</v>
      </c>
      <c r="I17" s="18">
        <f>E17+ENE!I17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85"/>
  <sheetViews>
    <sheetView showGridLines="0" workbookViewId="0">
      <selection activeCell="C17" sqref="C17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11" width="11.453125" customWidth="1"/>
    <col min="12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20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2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+Hoja2!D8</f>
        <v>70</v>
      </c>
      <c r="C8" s="8">
        <v>20</v>
      </c>
      <c r="D8" s="9">
        <f t="shared" ref="D8:D9" si="0">+IFERROR((C8/B8),0)</f>
        <v>0.2857142857142857</v>
      </c>
      <c r="E8" s="8"/>
      <c r="F8" s="8">
        <f>+B8+FEB!F8</f>
        <v>175</v>
      </c>
      <c r="G8" s="8">
        <f>+C8+FEB!G8</f>
        <v>20</v>
      </c>
      <c r="H8" s="9">
        <f t="shared" ref="H8:H9" si="1">+IFERROR((G8/F8),0)</f>
        <v>0.11428571428571428</v>
      </c>
      <c r="I8" s="10">
        <f>E8+FEB!I8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+Hoja2!D19</f>
        <v>25</v>
      </c>
      <c r="C9" s="8">
        <v>374</v>
      </c>
      <c r="D9" s="9">
        <f t="shared" si="0"/>
        <v>14.96</v>
      </c>
      <c r="E9" s="8"/>
      <c r="F9" s="8">
        <f>+B9+FEB!F9</f>
        <v>63</v>
      </c>
      <c r="G9" s="8">
        <f>+C9+FEB!G9</f>
        <v>420</v>
      </c>
      <c r="H9" s="9">
        <f t="shared" si="1"/>
        <v>6.666666666666667</v>
      </c>
      <c r="I9" s="10">
        <f>E9+FEB!I9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45</v>
      </c>
      <c r="C10" s="12">
        <f t="shared" si="2"/>
        <v>-354</v>
      </c>
      <c r="D10" s="13">
        <f>+IFERROR(C10/B10,0)</f>
        <v>-7.8666666666666663</v>
      </c>
      <c r="E10" s="12">
        <f t="shared" ref="E10:G10" si="3">+E8-E9</f>
        <v>0</v>
      </c>
      <c r="F10" s="12">
        <f t="shared" si="3"/>
        <v>112</v>
      </c>
      <c r="G10" s="12">
        <f t="shared" si="3"/>
        <v>-400</v>
      </c>
      <c r="H10" s="13">
        <f>+IFERROR(G10/F10,0)</f>
        <v>-3.5714285714285716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45</v>
      </c>
      <c r="C13" s="12">
        <f t="shared" si="4"/>
        <v>-354</v>
      </c>
      <c r="D13" s="13">
        <f>+IFERROR((C13/B13),0)</f>
        <v>-7.8666666666666663</v>
      </c>
      <c r="E13" s="12">
        <f t="shared" ref="E13:G13" si="5">E10</f>
        <v>0</v>
      </c>
      <c r="F13" s="12">
        <f t="shared" si="5"/>
        <v>112</v>
      </c>
      <c r="G13" s="12">
        <f t="shared" si="5"/>
        <v>-400</v>
      </c>
      <c r="H13" s="13">
        <f>+IFERROR((G13/F13),0)</f>
        <v>-3.5714285714285716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+Hoja2!D35</f>
        <v>250</v>
      </c>
      <c r="C15" s="8">
        <v>0</v>
      </c>
      <c r="D15" s="13">
        <f>+IFERROR((C15/B15),0)</f>
        <v>0</v>
      </c>
      <c r="E15" s="8"/>
      <c r="F15" s="8">
        <f>+B15+FEB!F15</f>
        <v>625</v>
      </c>
      <c r="G15" s="8">
        <f>+C15+FEB!G15</f>
        <v>1107</v>
      </c>
      <c r="H15" s="13">
        <f>+IFERROR((G15/F15),0)</f>
        <v>1.7712000000000001</v>
      </c>
      <c r="I15" s="18">
        <f>E15+FEB!I15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+Hoja2!D36</f>
        <v>550</v>
      </c>
      <c r="C17" s="8">
        <v>230</v>
      </c>
      <c r="D17" s="13">
        <f>+IFERROR((C17/B17),0)</f>
        <v>0.41818181818181815</v>
      </c>
      <c r="E17" s="8"/>
      <c r="F17" s="8">
        <f>+B17+FEB!F17</f>
        <v>1375</v>
      </c>
      <c r="G17" s="8">
        <f>+C17+FEB!G17</f>
        <v>1270</v>
      </c>
      <c r="H17" s="13">
        <f>+IFERROR((G17/F17),0)</f>
        <v>0.92363636363636359</v>
      </c>
      <c r="I17" s="18">
        <f>E17+FEB!I17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85"/>
  <sheetViews>
    <sheetView showGridLines="0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50" t="s">
        <v>21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+Hoja2!E8</f>
        <v>56</v>
      </c>
      <c r="C8" s="8">
        <v>0</v>
      </c>
      <c r="D8" s="9">
        <f t="shared" ref="D8:D9" si="0">+IFERROR((C8/B8),0)</f>
        <v>0</v>
      </c>
      <c r="E8" s="8"/>
      <c r="F8" s="8">
        <f>+B8+MAR!F8</f>
        <v>231</v>
      </c>
      <c r="G8" s="8">
        <f>+C8+MAR!G8</f>
        <v>20</v>
      </c>
      <c r="H8" s="9">
        <f t="shared" ref="H8:H9" si="1">+IFERROR((G8/F8),0)</f>
        <v>8.6580086580086577E-2</v>
      </c>
      <c r="I8" s="10">
        <f>E8+MAR!I8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+Hoja2!E19</f>
        <v>20</v>
      </c>
      <c r="C9" s="8">
        <v>22</v>
      </c>
      <c r="D9" s="9">
        <f t="shared" si="0"/>
        <v>1.1000000000000001</v>
      </c>
      <c r="E9" s="8"/>
      <c r="F9" s="8">
        <f>+B9+MAR!F9</f>
        <v>83</v>
      </c>
      <c r="G9" s="8">
        <f>+C9+MAR!G9</f>
        <v>442</v>
      </c>
      <c r="H9" s="9">
        <f t="shared" si="1"/>
        <v>5.3253012048192767</v>
      </c>
      <c r="I9" s="10">
        <f>E9+MAR!I9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-22</v>
      </c>
      <c r="D10" s="13">
        <f>+IFERROR(C10/B10,0)</f>
        <v>-0.61111111111111116</v>
      </c>
      <c r="E10" s="12">
        <f t="shared" ref="E10:G10" si="3">+E8-E9</f>
        <v>0</v>
      </c>
      <c r="F10" s="12">
        <f t="shared" si="3"/>
        <v>148</v>
      </c>
      <c r="G10" s="12">
        <f t="shared" si="3"/>
        <v>-422</v>
      </c>
      <c r="H10" s="13">
        <f>+IFERROR(G10/F10,0)</f>
        <v>-2.8513513513513513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-22</v>
      </c>
      <c r="D13" s="13">
        <f>+IFERROR((C13/B13),0)</f>
        <v>-0.61111111111111116</v>
      </c>
      <c r="E13" s="12">
        <f t="shared" ref="E13:G13" si="5">E10</f>
        <v>0</v>
      </c>
      <c r="F13" s="12">
        <f t="shared" si="5"/>
        <v>148</v>
      </c>
      <c r="G13" s="12">
        <f t="shared" si="5"/>
        <v>-422</v>
      </c>
      <c r="H13" s="13">
        <f>+IFERROR((G13/F13),0)</f>
        <v>-2.8513513513513513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+Hoja2!E35</f>
        <v>200</v>
      </c>
      <c r="C15" s="8">
        <v>0</v>
      </c>
      <c r="D15" s="13">
        <f>+IFERROR((C15/B15),0)</f>
        <v>0</v>
      </c>
      <c r="E15" s="8"/>
      <c r="F15" s="8">
        <f>+B15+MAR!F15</f>
        <v>825</v>
      </c>
      <c r="G15" s="8">
        <f>+C15+MAR!G15</f>
        <v>1107</v>
      </c>
      <c r="H15" s="13">
        <f>+IFERROR((G15/F15),0)</f>
        <v>1.3418181818181818</v>
      </c>
      <c r="I15" s="18">
        <f>E15+MAR!I15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+Hoja2!E36</f>
        <v>440</v>
      </c>
      <c r="C17" s="8">
        <v>0</v>
      </c>
      <c r="D17" s="13">
        <f>+IFERROR((C17/B17),0)</f>
        <v>0</v>
      </c>
      <c r="E17" s="8"/>
      <c r="F17" s="8">
        <f>+B17+MAR!F17</f>
        <v>1815</v>
      </c>
      <c r="G17" s="8">
        <f>+C17+MAR!G17</f>
        <v>1270</v>
      </c>
      <c r="H17" s="13">
        <f>+IFERROR((G17/F17),0)</f>
        <v>0.69972451790633605</v>
      </c>
      <c r="I17" s="18">
        <f>E17+MAR!I17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85"/>
  <sheetViews>
    <sheetView showGridLines="0" workbookViewId="0">
      <selection activeCell="C17" sqref="C17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22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+Hoja2!F8</f>
        <v>56</v>
      </c>
      <c r="C8" s="8">
        <v>0</v>
      </c>
      <c r="D8" s="9">
        <f t="shared" ref="D8:D9" si="0">+IFERROR((C8/B8),0)</f>
        <v>0</v>
      </c>
      <c r="E8" s="8"/>
      <c r="F8" s="8">
        <f>+B8+ABR!F8</f>
        <v>287</v>
      </c>
      <c r="G8" s="8">
        <f>+C8+ABR!G8</f>
        <v>20</v>
      </c>
      <c r="H8" s="9">
        <f t="shared" ref="H8:H9" si="1">+IFERROR((G8/F8),0)</f>
        <v>6.968641114982578E-2</v>
      </c>
      <c r="I8" s="10">
        <f>E8+ABR!I8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+Hoja2!F19</f>
        <v>20</v>
      </c>
      <c r="C9" s="8">
        <v>29</v>
      </c>
      <c r="D9" s="9">
        <f t="shared" si="0"/>
        <v>1.45</v>
      </c>
      <c r="E9" s="8"/>
      <c r="F9" s="8">
        <f>+B9+ABR!F9</f>
        <v>103</v>
      </c>
      <c r="G9" s="8">
        <f>+C9+ABR!G9</f>
        <v>471</v>
      </c>
      <c r="H9" s="9">
        <f t="shared" si="1"/>
        <v>4.5728155339805827</v>
      </c>
      <c r="I9" s="10">
        <f>E9+ABR!I9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-29</v>
      </c>
      <c r="D10" s="13">
        <f>+IFERROR(C10/B10,0)</f>
        <v>-0.80555555555555558</v>
      </c>
      <c r="E10" s="12">
        <f t="shared" ref="E10:G10" si="3">+E8-E9</f>
        <v>0</v>
      </c>
      <c r="F10" s="12">
        <f t="shared" si="3"/>
        <v>184</v>
      </c>
      <c r="G10" s="12">
        <f t="shared" si="3"/>
        <v>-451</v>
      </c>
      <c r="H10" s="13">
        <f>+IFERROR(G10/F10,0)</f>
        <v>-2.4510869565217392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-29</v>
      </c>
      <c r="D13" s="13">
        <f>+IFERROR((C13/B13),0)</f>
        <v>-0.80555555555555558</v>
      </c>
      <c r="E13" s="12">
        <f t="shared" ref="E13:G13" si="5">E10</f>
        <v>0</v>
      </c>
      <c r="F13" s="12">
        <f t="shared" si="5"/>
        <v>184</v>
      </c>
      <c r="G13" s="12">
        <f t="shared" si="5"/>
        <v>-451</v>
      </c>
      <c r="H13" s="13">
        <f>+IFERROR((G13/F13),0)</f>
        <v>-2.4510869565217392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+Hoja2!F35</f>
        <v>200</v>
      </c>
      <c r="C15" s="8">
        <v>0</v>
      </c>
      <c r="D15" s="13">
        <f>+IFERROR((C15/B15),0)</f>
        <v>0</v>
      </c>
      <c r="E15" s="8"/>
      <c r="F15" s="8">
        <f>+B15+ABR!F15</f>
        <v>1025</v>
      </c>
      <c r="G15" s="8">
        <f>+C15+ABR!G15</f>
        <v>1107</v>
      </c>
      <c r="H15" s="13">
        <f>+IFERROR((G15/F15),0)</f>
        <v>1.08</v>
      </c>
      <c r="I15" s="18">
        <f>E15+ABR!I15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>
        <v>0</v>
      </c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+Hoja2!F36</f>
        <v>440</v>
      </c>
      <c r="C17" s="8"/>
      <c r="D17" s="13">
        <f>+IFERROR((C17/B17),0)</f>
        <v>0</v>
      </c>
      <c r="E17" s="8"/>
      <c r="F17" s="8">
        <f>+B17+ABR!F17</f>
        <v>2255</v>
      </c>
      <c r="G17" s="8">
        <f>+C17+ABR!G17</f>
        <v>1270</v>
      </c>
      <c r="H17" s="13">
        <f>+IFERROR((G17/F17),0)</f>
        <v>0.56319290465631933</v>
      </c>
      <c r="I17" s="18">
        <f>E17+ABR!I17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985"/>
  <sheetViews>
    <sheetView showGridLines="0" tabSelected="1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23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+Hoja2!G8</f>
        <v>56</v>
      </c>
      <c r="C8" s="8">
        <v>0</v>
      </c>
      <c r="D8" s="9">
        <f t="shared" ref="D8:D9" si="0">+IFERROR((C8/B8),0)</f>
        <v>0</v>
      </c>
      <c r="E8" s="8"/>
      <c r="F8" s="8">
        <f>+B8+MAY!F8</f>
        <v>343</v>
      </c>
      <c r="G8" s="8">
        <f>+C8+MAY!G8</f>
        <v>20</v>
      </c>
      <c r="H8" s="9">
        <f t="shared" ref="H8:H9" si="1">+IFERROR((G8/F8),0)</f>
        <v>5.8309037900874633E-2</v>
      </c>
      <c r="I8" s="10">
        <f>E8+MAY!I8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+Hoja2!G19</f>
        <v>20</v>
      </c>
      <c r="C9" s="8">
        <v>25</v>
      </c>
      <c r="D9" s="9">
        <f t="shared" si="0"/>
        <v>1.25</v>
      </c>
      <c r="E9" s="8"/>
      <c r="F9" s="8">
        <f>+B9+MAY!F9</f>
        <v>123</v>
      </c>
      <c r="G9" s="8">
        <f>+C9+MAY!G9</f>
        <v>496</v>
      </c>
      <c r="H9" s="9">
        <f t="shared" si="1"/>
        <v>4.0325203252032518</v>
      </c>
      <c r="I9" s="10">
        <f>E9+MAY!I9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-25</v>
      </c>
      <c r="D10" s="13">
        <f>+IFERROR(C10/B10,0)</f>
        <v>-0.69444444444444442</v>
      </c>
      <c r="E10" s="12">
        <f t="shared" ref="E10:G10" si="3">+E8-E9</f>
        <v>0</v>
      </c>
      <c r="F10" s="12">
        <f t="shared" si="3"/>
        <v>220</v>
      </c>
      <c r="G10" s="12">
        <f t="shared" si="3"/>
        <v>-476</v>
      </c>
      <c r="H10" s="13">
        <f>+IFERROR(G10/F10,0)</f>
        <v>-2.1636363636363636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-25</v>
      </c>
      <c r="D13" s="13">
        <f>+IFERROR((C13/B13),0)</f>
        <v>-0.69444444444444442</v>
      </c>
      <c r="E13" s="12">
        <f t="shared" ref="E13:G13" si="5">E10</f>
        <v>0</v>
      </c>
      <c r="F13" s="12">
        <f t="shared" si="5"/>
        <v>220</v>
      </c>
      <c r="G13" s="12">
        <f t="shared" si="5"/>
        <v>-476</v>
      </c>
      <c r="H13" s="13">
        <f>+IFERROR((G13/F13),0)</f>
        <v>-2.1636363636363636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+Hoja2!G35</f>
        <v>200</v>
      </c>
      <c r="C15" s="8">
        <v>0</v>
      </c>
      <c r="D15" s="13">
        <f>+IFERROR((C15/B15),0)</f>
        <v>0</v>
      </c>
      <c r="E15" s="8"/>
      <c r="F15" s="8">
        <f>+B15+MAY!F15</f>
        <v>1225</v>
      </c>
      <c r="G15" s="8">
        <f>+C15+MAY!G15</f>
        <v>1107</v>
      </c>
      <c r="H15" s="13">
        <f>+IFERROR((G15/F15),0)</f>
        <v>0.90367346938775506</v>
      </c>
      <c r="I15" s="18">
        <f>E15+MAY!I15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+Hoja2!G36</f>
        <v>440</v>
      </c>
      <c r="C17" s="8">
        <v>0</v>
      </c>
      <c r="D17" s="13">
        <f>+IFERROR((C17/B17),0)</f>
        <v>0</v>
      </c>
      <c r="E17" s="8"/>
      <c r="F17" s="8">
        <f>+B17+MAY!F17</f>
        <v>2695</v>
      </c>
      <c r="G17" s="8">
        <f>+C17+MAY!G17</f>
        <v>1270</v>
      </c>
      <c r="H17" s="13">
        <f>+IFERROR((G17/F17),0)</f>
        <v>0.4712430426716141</v>
      </c>
      <c r="I17" s="18">
        <f>E17+MAY!I17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24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+Hoja2!H8</f>
        <v>63</v>
      </c>
      <c r="C8" s="8"/>
      <c r="D8" s="9">
        <f t="shared" ref="D8:D9" si="0">+IFERROR((C8/B8),0)</f>
        <v>0</v>
      </c>
      <c r="E8" s="8"/>
      <c r="F8" s="8">
        <f>+B8+JUN!F8</f>
        <v>406</v>
      </c>
      <c r="G8" s="8">
        <f>+C8+JUN!G8</f>
        <v>20</v>
      </c>
      <c r="H8" s="9">
        <f t="shared" ref="H8:H9" si="1">+IFERROR((G8/F8),0)</f>
        <v>4.9261083743842367E-2</v>
      </c>
      <c r="I8" s="10">
        <f>E8+JUN!I8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+Hoja2!H19</f>
        <v>23</v>
      </c>
      <c r="C9" s="8"/>
      <c r="D9" s="9">
        <f t="shared" si="0"/>
        <v>0</v>
      </c>
      <c r="E9" s="8"/>
      <c r="F9" s="8">
        <f>+B9+JUN!F9</f>
        <v>146</v>
      </c>
      <c r="G9" s="8">
        <f>+C9+JUN!G9</f>
        <v>496</v>
      </c>
      <c r="H9" s="9">
        <f t="shared" si="1"/>
        <v>3.3972602739726026</v>
      </c>
      <c r="I9" s="10">
        <f>E9+JUN!I9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40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260</v>
      </c>
      <c r="G10" s="12">
        <f t="shared" si="3"/>
        <v>-476</v>
      </c>
      <c r="H10" s="13">
        <f>+IFERROR(G10/F10,0)</f>
        <v>-1.8307692307692307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40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260</v>
      </c>
      <c r="G13" s="12">
        <f t="shared" si="5"/>
        <v>-476</v>
      </c>
      <c r="H13" s="13">
        <f>+IFERROR((G13/F13),0)</f>
        <v>-1.8307692307692307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+Hoja2!H35</f>
        <v>225</v>
      </c>
      <c r="C15" s="8"/>
      <c r="D15" s="13">
        <f>+IFERROR((C15/B15),0)</f>
        <v>0</v>
      </c>
      <c r="E15" s="8"/>
      <c r="F15" s="8">
        <f>+B15+JUN!F15</f>
        <v>1450</v>
      </c>
      <c r="G15" s="8">
        <f>+C15+JUN!G15</f>
        <v>1107</v>
      </c>
      <c r="H15" s="13">
        <f>+IFERROR((G15/F15),0)</f>
        <v>0.76344827586206898</v>
      </c>
      <c r="I15" s="18">
        <f>E15+JUN!I15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+Hoja2!H36</f>
        <v>495</v>
      </c>
      <c r="C17" s="8"/>
      <c r="D17" s="13">
        <f>+IFERROR((C17/B17),0)</f>
        <v>0</v>
      </c>
      <c r="E17" s="8"/>
      <c r="F17" s="8">
        <f>+B17+JUN!F17</f>
        <v>3190</v>
      </c>
      <c r="G17" s="8">
        <f>+C17+JUN!G17</f>
        <v>1270</v>
      </c>
      <c r="H17" s="13">
        <f>+IFERROR((G17/F17),0)</f>
        <v>0.39811912225705332</v>
      </c>
      <c r="I17" s="18">
        <f>E17+JUN!I17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25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+Hoja2!I8</f>
        <v>56</v>
      </c>
      <c r="C8" s="8"/>
      <c r="D8" s="9">
        <f t="shared" ref="D8:D9" si="0">+IFERROR((C8/B8),0)</f>
        <v>0</v>
      </c>
      <c r="E8" s="8"/>
      <c r="F8" s="8">
        <f>+B8+JUL!F8</f>
        <v>462</v>
      </c>
      <c r="G8" s="8">
        <f>+C8+JUL!G8</f>
        <v>20</v>
      </c>
      <c r="H8" s="9">
        <f t="shared" ref="H8:H9" si="1">+IFERROR((G8/F8),0)</f>
        <v>4.3290043290043288E-2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+Hoja2!I19</f>
        <v>20</v>
      </c>
      <c r="C9" s="8"/>
      <c r="D9" s="9">
        <f t="shared" si="0"/>
        <v>0</v>
      </c>
      <c r="E9" s="8"/>
      <c r="F9" s="8">
        <f>+B9+JUL!F9</f>
        <v>166</v>
      </c>
      <c r="G9" s="8">
        <f>+C9+JUL!G9</f>
        <v>496</v>
      </c>
      <c r="H9" s="9">
        <f t="shared" si="1"/>
        <v>2.9879518072289155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296</v>
      </c>
      <c r="G10" s="12">
        <f t="shared" si="3"/>
        <v>-476</v>
      </c>
      <c r="H10" s="13">
        <f>+IFERROR(G10/F10,0)</f>
        <v>-1.6081081081081081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296</v>
      </c>
      <c r="G13" s="12">
        <f t="shared" si="5"/>
        <v>-476</v>
      </c>
      <c r="H13" s="13">
        <f>+IFERROR((G13/F13),0)</f>
        <v>-1.6081081081081081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+Hoja2!I35</f>
        <v>200</v>
      </c>
      <c r="C15" s="8"/>
      <c r="D15" s="13">
        <f>+IFERROR((C15/B15),0)</f>
        <v>0</v>
      </c>
      <c r="E15" s="8"/>
      <c r="F15" s="8">
        <f>+B15+JUL!F15</f>
        <v>1650</v>
      </c>
      <c r="G15" s="8">
        <f>+C15+JUL!G15</f>
        <v>1107</v>
      </c>
      <c r="H15" s="13">
        <f>+IFERROR((G15/F15),0)</f>
        <v>0.6709090909090909</v>
      </c>
      <c r="I15" s="18">
        <f>E15+JUL!I15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+Hoja2!I36</f>
        <v>440</v>
      </c>
      <c r="C17" s="8"/>
      <c r="D17" s="13">
        <f>+IFERROR((C17/B17),0)</f>
        <v>0</v>
      </c>
      <c r="E17" s="8"/>
      <c r="F17" s="8">
        <f>+B17+JUL!F17</f>
        <v>3630</v>
      </c>
      <c r="G17" s="8">
        <f>+C17+JUL!G17</f>
        <v>1270</v>
      </c>
      <c r="H17" s="13">
        <f>+IFERROR((G17/F17),0)</f>
        <v>0.34986225895316803</v>
      </c>
      <c r="I17" s="18">
        <f>E17+JUL!I17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26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+Hoja2!J8</f>
        <v>70</v>
      </c>
      <c r="C8" s="8"/>
      <c r="D8" s="9">
        <f t="shared" ref="D8:D9" si="0">+IFERROR((C8/B8),0)</f>
        <v>0</v>
      </c>
      <c r="E8" s="8"/>
      <c r="F8" s="8">
        <f>+B8+AGO!F8</f>
        <v>532</v>
      </c>
      <c r="G8" s="8">
        <f>+C8+AGO!G8</f>
        <v>20</v>
      </c>
      <c r="H8" s="9">
        <f t="shared" ref="H8:H9" si="1">+IFERROR((G8/F8),0)</f>
        <v>3.7593984962406013E-2</v>
      </c>
      <c r="I8" s="10">
        <f>E8+AGO!I8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+Hoja2!J19</f>
        <v>25</v>
      </c>
      <c r="C9" s="8"/>
      <c r="D9" s="9">
        <f t="shared" si="0"/>
        <v>0</v>
      </c>
      <c r="E9" s="8"/>
      <c r="F9" s="8">
        <f>+B9+AGO!F9</f>
        <v>191</v>
      </c>
      <c r="G9" s="8">
        <f>+C9+AGO!G9</f>
        <v>496</v>
      </c>
      <c r="H9" s="9">
        <f t="shared" si="1"/>
        <v>2.5968586387434556</v>
      </c>
      <c r="I9" s="10">
        <f>E9+AGO!I9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45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341</v>
      </c>
      <c r="G10" s="12">
        <f t="shared" si="3"/>
        <v>-476</v>
      </c>
      <c r="H10" s="13">
        <f>+IFERROR(G10/F10,0)</f>
        <v>-1.3958944281524928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45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341</v>
      </c>
      <c r="G13" s="12">
        <f t="shared" si="5"/>
        <v>-476</v>
      </c>
      <c r="H13" s="13">
        <f>+IFERROR((G13/F13),0)</f>
        <v>-1.3958944281524928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+Hoja2!J35</f>
        <v>250</v>
      </c>
      <c r="C15" s="8"/>
      <c r="D15" s="13">
        <f>+IFERROR((C15/B15),0)</f>
        <v>0</v>
      </c>
      <c r="E15" s="8"/>
      <c r="F15" s="8">
        <f>+B15+AGO!F15</f>
        <v>1900</v>
      </c>
      <c r="G15" s="8">
        <f>+C15+AGO!G15</f>
        <v>1107</v>
      </c>
      <c r="H15" s="13">
        <f>+IFERROR((G15/F15),0)</f>
        <v>0.58263157894736839</v>
      </c>
      <c r="I15" s="18">
        <f>E15+AGO!I15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+Hoja2!J36</f>
        <v>550</v>
      </c>
      <c r="C17" s="8"/>
      <c r="D17" s="13">
        <f>+IFERROR((C17/B17),0)</f>
        <v>0</v>
      </c>
      <c r="E17" s="8"/>
      <c r="F17" s="8">
        <f>+B17+AGO!F17</f>
        <v>4180</v>
      </c>
      <c r="G17" s="8">
        <f>+C17+AGO!G17</f>
        <v>1270</v>
      </c>
      <c r="H17" s="13">
        <f>+IFERROR((G17/F17),0)</f>
        <v>0.30382775119617222</v>
      </c>
      <c r="I17" s="18">
        <f>E17+AGO!I17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 Maria Vallejo Aguirre</cp:lastModifiedBy>
  <dcterms:modified xsi:type="dcterms:W3CDTF">2024-07-09T19:16:19Z</dcterms:modified>
</cp:coreProperties>
</file>