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2/Archivo accionistas/DIC 2022/"/>
    </mc:Choice>
  </mc:AlternateContent>
  <xr:revisionPtr revIDLastSave="71" documentId="13_ncr:1_{43EDE249-E82E-4680-9AB5-B9103F764A31}" xr6:coauthVersionLast="47" xr6:coauthVersionMax="47" xr10:uidLastSave="{7B294FF3-5F7D-4080-AB58-7CA4917447D4}"/>
  <bookViews>
    <workbookView xWindow="-120" yWindow="-120" windowWidth="20730" windowHeight="11160" firstSheet="7" activeTab="9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r:id="rId8"/>
    <sheet name="datos2022" sheetId="20" r:id="rId9"/>
    <sheet name="Resultados" sheetId="1" r:id="rId10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datos2022!$A$1:$Z$1084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153" i="1"/>
  <c r="R62" i="1"/>
  <c r="R159" i="1"/>
  <c r="N136" i="1"/>
  <c r="R124" i="1"/>
  <c r="R40" i="1"/>
  <c r="R105" i="1"/>
  <c r="R112" i="1"/>
  <c r="N164" i="1"/>
  <c r="R91" i="1"/>
  <c r="N193" i="1"/>
  <c r="P81" i="1"/>
  <c r="P136" i="1"/>
  <c r="R133" i="1"/>
  <c r="R158" i="1"/>
  <c r="R78" i="1"/>
  <c r="N52" i="1"/>
  <c r="N80" i="1"/>
  <c r="R122" i="1"/>
  <c r="P80" i="1"/>
  <c r="R190" i="1"/>
  <c r="R65" i="1"/>
  <c r="R44" i="1"/>
  <c r="R147" i="1"/>
  <c r="R162" i="1"/>
  <c r="R187" i="1"/>
  <c r="N109" i="1"/>
  <c r="R100" i="1"/>
  <c r="R37" i="1"/>
  <c r="R53" i="1"/>
  <c r="R181" i="1"/>
  <c r="R130" i="1"/>
  <c r="R183" i="1"/>
  <c r="R75" i="1"/>
  <c r="R46" i="1"/>
  <c r="R149" i="1"/>
  <c r="R134" i="1"/>
  <c r="R77" i="1"/>
  <c r="R49" i="1"/>
  <c r="R106" i="1"/>
  <c r="P109" i="1"/>
  <c r="N165" i="1"/>
  <c r="P193" i="1"/>
  <c r="R139" i="1"/>
  <c r="R50" i="1"/>
  <c r="R81" i="1"/>
  <c r="R93" i="1"/>
  <c r="P192" i="1"/>
  <c r="N34" i="1"/>
  <c r="R177" i="1"/>
  <c r="R43" i="1"/>
  <c r="R103" i="1"/>
  <c r="R80" i="1"/>
  <c r="R152" i="1"/>
  <c r="R121" i="1"/>
  <c r="N108" i="1"/>
  <c r="N81" i="1"/>
  <c r="R56" i="1"/>
  <c r="R189" i="1"/>
  <c r="R168" i="1"/>
  <c r="P52" i="1"/>
  <c r="P164" i="1"/>
  <c r="P53" i="1"/>
  <c r="R186" i="1"/>
  <c r="P137" i="1"/>
  <c r="R184" i="1"/>
  <c r="R71" i="1"/>
  <c r="R156" i="1"/>
  <c r="R84" i="1"/>
  <c r="R192" i="1"/>
  <c r="R180" i="1"/>
  <c r="R174" i="1"/>
  <c r="R136" i="1"/>
  <c r="R47" i="1"/>
  <c r="R125" i="1"/>
  <c r="R150" i="1"/>
  <c r="P108" i="1"/>
  <c r="R128" i="1"/>
  <c r="R167" i="1"/>
  <c r="R140" i="1"/>
  <c r="R131" i="1"/>
  <c r="R41" i="1"/>
  <c r="R68" i="1"/>
  <c r="R102" i="1"/>
  <c r="R137" i="1"/>
  <c r="R99" i="1"/>
  <c r="R83" i="1"/>
  <c r="R96" i="1"/>
  <c r="R94" i="1"/>
  <c r="R52" i="1"/>
  <c r="R155" i="1"/>
  <c r="R111" i="1"/>
  <c r="R90" i="1"/>
  <c r="R195" i="1"/>
  <c r="R72" i="1"/>
  <c r="R196" i="1"/>
  <c r="R161" i="1"/>
  <c r="R34" i="1"/>
  <c r="R164" i="1"/>
  <c r="R74" i="1"/>
  <c r="R108" i="1"/>
  <c r="R38" i="1"/>
  <c r="R118" i="1"/>
  <c r="N53" i="1"/>
  <c r="R178" i="1"/>
  <c r="R35" i="1"/>
  <c r="R69" i="1"/>
  <c r="R66" i="1"/>
  <c r="R193" i="1"/>
  <c r="R175" i="1"/>
  <c r="R55" i="1"/>
  <c r="P165" i="1"/>
  <c r="N192" i="1"/>
  <c r="R165" i="1"/>
  <c r="R97" i="1"/>
  <c r="R109" i="1"/>
  <c r="R63" i="1"/>
  <c r="R119" i="1"/>
  <c r="R127" i="1"/>
  <c r="R146" i="1"/>
  <c r="N137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B165" i="1"/>
  <c r="H165" i="1"/>
  <c r="H109" i="1"/>
  <c r="B81" i="1"/>
  <c r="H192" i="1"/>
  <c r="B192" i="1"/>
  <c r="B53" i="1"/>
  <c r="B108" i="1"/>
  <c r="H34" i="1"/>
  <c r="B34" i="1"/>
  <c r="H81" i="1"/>
  <c r="B109" i="1"/>
  <c r="B164" i="1"/>
  <c r="H80" i="1"/>
  <c r="H137" i="1"/>
  <c r="H53" i="1"/>
  <c r="H108" i="1"/>
  <c r="H164" i="1"/>
  <c r="B193" i="1"/>
  <c r="H136" i="1"/>
  <c r="B52" i="1"/>
  <c r="B136" i="1"/>
  <c r="H193" i="1"/>
  <c r="B80" i="1"/>
  <c r="H52" i="1"/>
  <c r="B137" i="1"/>
  <c r="Q190" i="1" l="1"/>
  <c r="B23" i="1" l="1"/>
  <c r="D165" i="1" l="1"/>
  <c r="B166" i="1"/>
  <c r="B138" i="1"/>
  <c r="B82" i="1"/>
  <c r="B110" i="1"/>
  <c r="B24" i="1"/>
  <c r="B54" i="1"/>
  <c r="B194" i="1"/>
  <c r="B25" i="1" l="1"/>
  <c r="D137" i="1" l="1"/>
  <c r="D81" i="1"/>
  <c r="D109" i="1" l="1"/>
  <c r="D193" i="1"/>
  <c r="D53" i="1"/>
  <c r="D24" i="1" l="1"/>
  <c r="M168" i="1"/>
  <c r="E136" i="1"/>
  <c r="P49" i="1"/>
  <c r="P47" i="1"/>
  <c r="N184" i="1"/>
  <c r="I53" i="1"/>
  <c r="G108" i="1"/>
  <c r="N74" i="1"/>
  <c r="E192" i="1"/>
  <c r="K108" i="1"/>
  <c r="G195" i="1"/>
  <c r="E165" i="1"/>
  <c r="M83" i="1"/>
  <c r="C137" i="1"/>
  <c r="G109" i="1"/>
  <c r="M53" i="1"/>
  <c r="P127" i="1"/>
  <c r="I108" i="1"/>
  <c r="P97" i="1"/>
  <c r="P44" i="1"/>
  <c r="M192" i="1"/>
  <c r="E108" i="1"/>
  <c r="K80" i="1"/>
  <c r="P71" i="1"/>
  <c r="N106" i="1"/>
  <c r="M52" i="1"/>
  <c r="N122" i="1"/>
  <c r="P124" i="1"/>
  <c r="N119" i="1"/>
  <c r="P72" i="1"/>
  <c r="P69" i="1"/>
  <c r="N103" i="1"/>
  <c r="P106" i="1"/>
  <c r="G136" i="1"/>
  <c r="N96" i="1"/>
  <c r="P77" i="1"/>
  <c r="M108" i="1"/>
  <c r="P66" i="1"/>
  <c r="I193" i="1"/>
  <c r="P121" i="1"/>
  <c r="P75" i="1"/>
  <c r="K165" i="1"/>
  <c r="P41" i="1"/>
  <c r="N147" i="1"/>
  <c r="P65" i="1"/>
  <c r="P68" i="1"/>
  <c r="N91" i="1"/>
  <c r="E109" i="1"/>
  <c r="N161" i="1"/>
  <c r="N156" i="1"/>
  <c r="C53" i="1"/>
  <c r="P91" i="1"/>
  <c r="P184" i="1"/>
  <c r="N177" i="1"/>
  <c r="N93" i="1"/>
  <c r="N158" i="1"/>
  <c r="P175" i="1"/>
  <c r="N75" i="1"/>
  <c r="P161" i="1"/>
  <c r="M55" i="1"/>
  <c r="P152" i="1"/>
  <c r="G112" i="1"/>
  <c r="E81" i="1"/>
  <c r="P128" i="1"/>
  <c r="I192" i="1"/>
  <c r="I165" i="1"/>
  <c r="P147" i="1"/>
  <c r="I80" i="1"/>
  <c r="P125" i="1"/>
  <c r="N90" i="1"/>
  <c r="N99" i="1"/>
  <c r="N183" i="1"/>
  <c r="G55" i="1"/>
  <c r="P130" i="1"/>
  <c r="N62" i="1"/>
  <c r="G80" i="1"/>
  <c r="C192" i="1"/>
  <c r="P183" i="1"/>
  <c r="E193" i="1"/>
  <c r="I109" i="1"/>
  <c r="M56" i="1"/>
  <c r="N187" i="1"/>
  <c r="M136" i="1"/>
  <c r="P100" i="1"/>
  <c r="N186" i="1"/>
  <c r="N146" i="1"/>
  <c r="N65" i="1"/>
  <c r="N105" i="1"/>
  <c r="N68" i="1"/>
  <c r="K164" i="1"/>
  <c r="P102" i="1"/>
  <c r="N189" i="1"/>
  <c r="N35" i="1"/>
  <c r="N180" i="1"/>
  <c r="P96" i="1"/>
  <c r="N130" i="1"/>
  <c r="E53" i="1"/>
  <c r="C136" i="1"/>
  <c r="N41" i="1"/>
  <c r="G90" i="1"/>
  <c r="P78" i="1"/>
  <c r="M90" i="1"/>
  <c r="G196" i="1"/>
  <c r="N71" i="1"/>
  <c r="G165" i="1"/>
  <c r="C52" i="1"/>
  <c r="M195" i="1"/>
  <c r="C193" i="1"/>
  <c r="M165" i="1"/>
  <c r="N149" i="1"/>
  <c r="K193" i="1"/>
  <c r="M111" i="1"/>
  <c r="I34" i="1"/>
  <c r="M80" i="1"/>
  <c r="I164" i="1"/>
  <c r="M109" i="1"/>
  <c r="P38" i="1"/>
  <c r="P35" i="1"/>
  <c r="N49" i="1"/>
  <c r="G164" i="1"/>
  <c r="P181" i="1"/>
  <c r="P187" i="1"/>
  <c r="G193" i="1"/>
  <c r="M193" i="1"/>
  <c r="P186" i="1"/>
  <c r="G81" i="1"/>
  <c r="N174" i="1"/>
  <c r="G139" i="1"/>
  <c r="C81" i="1"/>
  <c r="N47" i="1"/>
  <c r="N125" i="1"/>
  <c r="P134" i="1"/>
  <c r="N181" i="1"/>
  <c r="G83" i="1"/>
  <c r="N46" i="1"/>
  <c r="P189" i="1"/>
  <c r="P150" i="1"/>
  <c r="N37" i="1"/>
  <c r="I136" i="1"/>
  <c r="M112" i="1"/>
  <c r="M140" i="1"/>
  <c r="N133" i="1"/>
  <c r="P37" i="1"/>
  <c r="N63" i="1"/>
  <c r="P63" i="1"/>
  <c r="P178" i="1"/>
  <c r="G84" i="1"/>
  <c r="P99" i="1"/>
  <c r="P119" i="1"/>
  <c r="I52" i="1"/>
  <c r="N78" i="1"/>
  <c r="M167" i="1"/>
  <c r="P153" i="1"/>
  <c r="P40" i="1"/>
  <c r="N155" i="1"/>
  <c r="M34" i="1"/>
  <c r="P158" i="1"/>
  <c r="P180" i="1"/>
  <c r="N124" i="1"/>
  <c r="K109" i="1"/>
  <c r="N150" i="1"/>
  <c r="N44" i="1"/>
  <c r="K137" i="1"/>
  <c r="N77" i="1"/>
  <c r="E80" i="1"/>
  <c r="N94" i="1"/>
  <c r="P162" i="1"/>
  <c r="P93" i="1"/>
  <c r="K192" i="1"/>
  <c r="G140" i="1"/>
  <c r="N121" i="1"/>
  <c r="P34" i="1"/>
  <c r="N178" i="1"/>
  <c r="E137" i="1"/>
  <c r="E52" i="1"/>
  <c r="G34" i="1"/>
  <c r="N128" i="1"/>
  <c r="P50" i="1"/>
  <c r="P174" i="1"/>
  <c r="N162" i="1"/>
  <c r="N127" i="1"/>
  <c r="N40" i="1"/>
  <c r="M137" i="1"/>
  <c r="P90" i="1"/>
  <c r="G56" i="1"/>
  <c r="P62" i="1"/>
  <c r="C34" i="1"/>
  <c r="P149" i="1"/>
  <c r="N134" i="1"/>
  <c r="P46" i="1"/>
  <c r="G53" i="1"/>
  <c r="P105" i="1"/>
  <c r="P118" i="1"/>
  <c r="P94" i="1"/>
  <c r="N153" i="1"/>
  <c r="M153" i="1"/>
  <c r="N100" i="1"/>
  <c r="M84" i="1"/>
  <c r="N175" i="1"/>
  <c r="N118" i="1"/>
  <c r="M196" i="1"/>
  <c r="N66" i="1"/>
  <c r="N69" i="1"/>
  <c r="P131" i="1"/>
  <c r="G153" i="1"/>
  <c r="P159" i="1"/>
  <c r="K81" i="1"/>
  <c r="N43" i="1"/>
  <c r="G192" i="1"/>
  <c r="P133" i="1"/>
  <c r="N102" i="1"/>
  <c r="G167" i="1"/>
  <c r="P146" i="1"/>
  <c r="M81" i="1"/>
  <c r="N159" i="1"/>
  <c r="P155" i="1"/>
  <c r="N72" i="1"/>
  <c r="G137" i="1"/>
  <c r="C108" i="1"/>
  <c r="C164" i="1"/>
  <c r="P103" i="1"/>
  <c r="N152" i="1"/>
  <c r="M139" i="1"/>
  <c r="P43" i="1"/>
  <c r="I81" i="1"/>
  <c r="P156" i="1"/>
  <c r="C109" i="1"/>
  <c r="M164" i="1"/>
  <c r="P74" i="1"/>
  <c r="P177" i="1"/>
  <c r="K53" i="1"/>
  <c r="C165" i="1"/>
  <c r="N50" i="1"/>
  <c r="N38" i="1"/>
  <c r="G111" i="1"/>
  <c r="P190" i="1"/>
  <c r="C80" i="1"/>
  <c r="E164" i="1"/>
  <c r="N131" i="1"/>
  <c r="N97" i="1"/>
  <c r="I137" i="1"/>
  <c r="G168" i="1"/>
  <c r="K52" i="1"/>
  <c r="N190" i="1"/>
  <c r="G52" i="1"/>
  <c r="K136" i="1"/>
  <c r="P122" i="1"/>
  <c r="J34" i="1" l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J24" i="1" s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38" i="1"/>
  <c r="H162" i="1"/>
  <c r="H124" i="1"/>
  <c r="H130" i="1"/>
  <c r="H158" i="1"/>
  <c r="H161" i="1"/>
  <c r="H147" i="1"/>
  <c r="H187" i="1"/>
  <c r="H175" i="1"/>
  <c r="H75" i="1"/>
  <c r="H78" i="1"/>
  <c r="H180" i="1"/>
  <c r="H66" i="1"/>
  <c r="H44" i="1"/>
  <c r="H177" i="1"/>
  <c r="H183" i="1"/>
  <c r="H90" i="1"/>
  <c r="H131" i="1"/>
  <c r="H71" i="1"/>
  <c r="H46" i="1"/>
  <c r="H47" i="1"/>
  <c r="H119" i="1"/>
  <c r="H118" i="1"/>
  <c r="H152" i="1"/>
  <c r="H127" i="1"/>
  <c r="H128" i="1"/>
  <c r="H106" i="1"/>
  <c r="H153" i="1"/>
  <c r="H43" i="1"/>
  <c r="H77" i="1"/>
  <c r="H91" i="1"/>
  <c r="H96" i="1"/>
  <c r="H99" i="1"/>
  <c r="H41" i="1"/>
  <c r="H69" i="1"/>
  <c r="H125" i="1"/>
  <c r="H103" i="1"/>
  <c r="H50" i="1"/>
  <c r="H134" i="1"/>
  <c r="H100" i="1"/>
  <c r="H68" i="1"/>
  <c r="H93" i="1"/>
  <c r="H97" i="1"/>
  <c r="H105" i="1"/>
  <c r="H159" i="1"/>
  <c r="H150" i="1"/>
  <c r="H181" i="1"/>
  <c r="H190" i="1"/>
  <c r="H72" i="1"/>
  <c r="H178" i="1"/>
  <c r="H62" i="1"/>
  <c r="H40" i="1"/>
  <c r="H74" i="1"/>
  <c r="H174" i="1"/>
  <c r="H37" i="1"/>
  <c r="H63" i="1"/>
  <c r="H184" i="1"/>
  <c r="H149" i="1"/>
  <c r="H102" i="1"/>
  <c r="H35" i="1"/>
  <c r="H186" i="1"/>
  <c r="H49" i="1"/>
  <c r="H65" i="1"/>
  <c r="H133" i="1"/>
  <c r="H189" i="1"/>
  <c r="H146" i="1"/>
  <c r="H94" i="1"/>
  <c r="H155" i="1"/>
  <c r="H121" i="1"/>
  <c r="H156" i="1"/>
  <c r="H122" i="1"/>
  <c r="J166" i="1" l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M124" i="1"/>
  <c r="B159" i="1"/>
  <c r="B38" i="1"/>
  <c r="I149" i="1"/>
  <c r="M50" i="1"/>
  <c r="M75" i="1"/>
  <c r="E149" i="1"/>
  <c r="M43" i="1"/>
  <c r="B152" i="1"/>
  <c r="B69" i="1"/>
  <c r="G124" i="1"/>
  <c r="E134" i="1"/>
  <c r="E71" i="1"/>
  <c r="C97" i="1"/>
  <c r="G94" i="1"/>
  <c r="I181" i="1"/>
  <c r="C189" i="1"/>
  <c r="E65" i="1"/>
  <c r="C184" i="1"/>
  <c r="I150" i="1"/>
  <c r="M121" i="1"/>
  <c r="I38" i="1"/>
  <c r="C75" i="1"/>
  <c r="C47" i="1"/>
  <c r="G181" i="1"/>
  <c r="C65" i="1"/>
  <c r="C155" i="1"/>
  <c r="M100" i="1"/>
  <c r="K190" i="1"/>
  <c r="E69" i="1"/>
  <c r="B49" i="1"/>
  <c r="C46" i="1"/>
  <c r="G162" i="1"/>
  <c r="I186" i="1"/>
  <c r="C119" i="1"/>
  <c r="I153" i="1"/>
  <c r="C77" i="1"/>
  <c r="M41" i="1"/>
  <c r="I177" i="1"/>
  <c r="E68" i="1"/>
  <c r="M38" i="1"/>
  <c r="E125" i="1"/>
  <c r="B121" i="1"/>
  <c r="C175" i="1"/>
  <c r="B178" i="1"/>
  <c r="I96" i="1"/>
  <c r="M66" i="1"/>
  <c r="M122" i="1"/>
  <c r="E62" i="1"/>
  <c r="G63" i="1"/>
  <c r="K90" i="1"/>
  <c r="K158" i="1"/>
  <c r="E106" i="1"/>
  <c r="K121" i="1"/>
  <c r="G37" i="1"/>
  <c r="K162" i="1"/>
  <c r="I69" i="1"/>
  <c r="K74" i="1"/>
  <c r="C68" i="1"/>
  <c r="K63" i="1"/>
  <c r="K37" i="1"/>
  <c r="M180" i="1"/>
  <c r="K103" i="1"/>
  <c r="G131" i="1"/>
  <c r="K43" i="1"/>
  <c r="G119" i="1"/>
  <c r="E63" i="1"/>
  <c r="E159" i="1"/>
  <c r="E190" i="1"/>
  <c r="M102" i="1"/>
  <c r="I46" i="1"/>
  <c r="G68" i="1"/>
  <c r="I128" i="1"/>
  <c r="I99" i="1"/>
  <c r="B119" i="1"/>
  <c r="G184" i="1"/>
  <c r="B35" i="1"/>
  <c r="E75" i="1"/>
  <c r="M150" i="1"/>
  <c r="M189" i="1"/>
  <c r="B66" i="1"/>
  <c r="E118" i="1"/>
  <c r="K118" i="1"/>
  <c r="G35" i="1"/>
  <c r="G40" i="1"/>
  <c r="E40" i="1"/>
  <c r="M183" i="1"/>
  <c r="M155" i="1"/>
  <c r="K122" i="1"/>
  <c r="C43" i="1"/>
  <c r="C127" i="1"/>
  <c r="I133" i="1"/>
  <c r="E121" i="1"/>
  <c r="E158" i="1"/>
  <c r="C69" i="1"/>
  <c r="K102" i="1"/>
  <c r="I50" i="1"/>
  <c r="C187" i="1"/>
  <c r="M47" i="1"/>
  <c r="I94" i="1"/>
  <c r="K155" i="1"/>
  <c r="E156" i="1"/>
  <c r="C124" i="1"/>
  <c r="I146" i="1"/>
  <c r="I100" i="1"/>
  <c r="G77" i="1"/>
  <c r="B75" i="1"/>
  <c r="E184" i="1"/>
  <c r="B131" i="1"/>
  <c r="K91" i="1"/>
  <c r="I91" i="1"/>
  <c r="I65" i="1"/>
  <c r="C177" i="1"/>
  <c r="C150" i="1"/>
  <c r="B161" i="1"/>
  <c r="G177" i="1"/>
  <c r="B97" i="1"/>
  <c r="G127" i="1"/>
  <c r="I187" i="1"/>
  <c r="C147" i="1"/>
  <c r="G187" i="1"/>
  <c r="M158" i="1"/>
  <c r="K181" i="1"/>
  <c r="E180" i="1"/>
  <c r="B47" i="1"/>
  <c r="M96" i="1"/>
  <c r="B128" i="1"/>
  <c r="M40" i="1"/>
  <c r="I162" i="1"/>
  <c r="M174" i="1"/>
  <c r="G152" i="1"/>
  <c r="K69" i="1"/>
  <c r="I159" i="1"/>
  <c r="K66" i="1"/>
  <c r="M127" i="1"/>
  <c r="K41" i="1"/>
  <c r="B62" i="1"/>
  <c r="B78" i="1"/>
  <c r="K99" i="1"/>
  <c r="G43" i="1"/>
  <c r="C162" i="1"/>
  <c r="K72" i="1"/>
  <c r="B68" i="1"/>
  <c r="G189" i="1"/>
  <c r="K46" i="1"/>
  <c r="C41" i="1"/>
  <c r="E177" i="1"/>
  <c r="M99" i="1"/>
  <c r="K77" i="1"/>
  <c r="M106" i="1"/>
  <c r="K149" i="1"/>
  <c r="G118" i="1"/>
  <c r="M77" i="1"/>
  <c r="K105" i="1"/>
  <c r="E181" i="1"/>
  <c r="I124" i="1"/>
  <c r="K159" i="1"/>
  <c r="I121" i="1"/>
  <c r="I134" i="1"/>
  <c r="B186" i="1"/>
  <c r="K174" i="1"/>
  <c r="E44" i="1"/>
  <c r="B125" i="1"/>
  <c r="G175" i="1"/>
  <c r="B158" i="1"/>
  <c r="M105" i="1"/>
  <c r="I71" i="1"/>
  <c r="M35" i="1"/>
  <c r="B93" i="1"/>
  <c r="E147" i="1"/>
  <c r="E174" i="1"/>
  <c r="B44" i="1"/>
  <c r="E155" i="1"/>
  <c r="E66" i="1"/>
  <c r="K40" i="1"/>
  <c r="G69" i="1"/>
  <c r="I174" i="1"/>
  <c r="K68" i="1"/>
  <c r="I97" i="1"/>
  <c r="E99" i="1"/>
  <c r="K71" i="1"/>
  <c r="C159" i="1"/>
  <c r="I131" i="1"/>
  <c r="C40" i="1"/>
  <c r="C74" i="1"/>
  <c r="M186" i="1"/>
  <c r="M62" i="1"/>
  <c r="C62" i="1"/>
  <c r="B96" i="1"/>
  <c r="K38" i="1"/>
  <c r="C152" i="1"/>
  <c r="G156" i="1"/>
  <c r="M152" i="1"/>
  <c r="C178" i="1"/>
  <c r="I147" i="1"/>
  <c r="G91" i="1"/>
  <c r="E49" i="1"/>
  <c r="K44" i="1"/>
  <c r="E130" i="1"/>
  <c r="K119" i="1"/>
  <c r="I184" i="1"/>
  <c r="M94" i="1"/>
  <c r="B146" i="1"/>
  <c r="K153" i="1"/>
  <c r="K128" i="1"/>
  <c r="C146" i="1"/>
  <c r="G99" i="1"/>
  <c r="C49" i="1"/>
  <c r="G62" i="1"/>
  <c r="G106" i="1"/>
  <c r="K130" i="1"/>
  <c r="K47" i="1"/>
  <c r="G183" i="1"/>
  <c r="C91" i="1"/>
  <c r="I37" i="1"/>
  <c r="M119" i="1"/>
  <c r="G146" i="1"/>
  <c r="G78" i="1"/>
  <c r="B149" i="1"/>
  <c r="I75" i="1"/>
  <c r="G190" i="1"/>
  <c r="E161" i="1"/>
  <c r="G47" i="1"/>
  <c r="I44" i="1"/>
  <c r="G158" i="1"/>
  <c r="K124" i="1"/>
  <c r="E50" i="1"/>
  <c r="B41" i="1"/>
  <c r="I190" i="1"/>
  <c r="G71" i="1"/>
  <c r="C122" i="1"/>
  <c r="G49" i="1"/>
  <c r="I35" i="1"/>
  <c r="E128" i="1"/>
  <c r="E122" i="1"/>
  <c r="G50" i="1"/>
  <c r="M147" i="1"/>
  <c r="I103" i="1"/>
  <c r="E152" i="1"/>
  <c r="B43" i="1"/>
  <c r="E78" i="1"/>
  <c r="C186" i="1"/>
  <c r="I127" i="1"/>
  <c r="M74" i="1"/>
  <c r="M146" i="1"/>
  <c r="E103" i="1"/>
  <c r="G159" i="1"/>
  <c r="K35" i="1"/>
  <c r="K189" i="1"/>
  <c r="M125" i="1"/>
  <c r="I72" i="1"/>
  <c r="M78" i="1"/>
  <c r="M178" i="1"/>
  <c r="B153" i="1"/>
  <c r="G46" i="1"/>
  <c r="I62" i="1"/>
  <c r="G122" i="1"/>
  <c r="I178" i="1"/>
  <c r="K147" i="1"/>
  <c r="C180" i="1"/>
  <c r="K186" i="1"/>
  <c r="C125" i="1"/>
  <c r="I41" i="1"/>
  <c r="M93" i="1"/>
  <c r="E93" i="1"/>
  <c r="M177" i="1"/>
  <c r="E124" i="1"/>
  <c r="E175" i="1"/>
  <c r="M65" i="1"/>
  <c r="B150" i="1"/>
  <c r="I90" i="1"/>
  <c r="B180" i="1"/>
  <c r="M97" i="1"/>
  <c r="E96" i="1"/>
  <c r="K78" i="1"/>
  <c r="C93" i="1"/>
  <c r="B184" i="1"/>
  <c r="G100" i="1"/>
  <c r="K177" i="1"/>
  <c r="K62" i="1"/>
  <c r="G128" i="1"/>
  <c r="M134" i="1"/>
  <c r="B71" i="1"/>
  <c r="E77" i="1"/>
  <c r="M130" i="1"/>
  <c r="M184" i="1"/>
  <c r="C131" i="1"/>
  <c r="I158" i="1"/>
  <c r="K75" i="1"/>
  <c r="B189" i="1"/>
  <c r="E91" i="1"/>
  <c r="M68" i="1"/>
  <c r="G75" i="1"/>
  <c r="B63" i="1"/>
  <c r="I175" i="1"/>
  <c r="M103" i="1"/>
  <c r="G93" i="1"/>
  <c r="G44" i="1"/>
  <c r="G41" i="1"/>
  <c r="C156" i="1"/>
  <c r="K178" i="1"/>
  <c r="I122" i="1"/>
  <c r="I63" i="1"/>
  <c r="I74" i="1"/>
  <c r="M49" i="1"/>
  <c r="I78" i="1"/>
  <c r="I180" i="1"/>
  <c r="I118" i="1"/>
  <c r="B130" i="1"/>
  <c r="B155" i="1"/>
  <c r="K125" i="1"/>
  <c r="C71" i="1"/>
  <c r="G102" i="1"/>
  <c r="I152" i="1"/>
  <c r="M133" i="1"/>
  <c r="K106" i="1"/>
  <c r="I49" i="1"/>
  <c r="B118" i="1"/>
  <c r="K49" i="1"/>
  <c r="B65" i="1"/>
  <c r="M187" i="1"/>
  <c r="K187" i="1"/>
  <c r="B103" i="1"/>
  <c r="B46" i="1"/>
  <c r="I68" i="1"/>
  <c r="I66" i="1"/>
  <c r="B105" i="1"/>
  <c r="B124" i="1"/>
  <c r="C99" i="1"/>
  <c r="B102" i="1"/>
  <c r="C35" i="1"/>
  <c r="E35" i="1"/>
  <c r="B134" i="1"/>
  <c r="C149" i="1"/>
  <c r="M46" i="1"/>
  <c r="M91" i="1"/>
  <c r="K94" i="1"/>
  <c r="E131" i="1"/>
  <c r="B50" i="1"/>
  <c r="I125" i="1"/>
  <c r="M156" i="1"/>
  <c r="C103" i="1"/>
  <c r="C72" i="1"/>
  <c r="G103" i="1"/>
  <c r="C153" i="1"/>
  <c r="I40" i="1"/>
  <c r="I77" i="1"/>
  <c r="M118" i="1"/>
  <c r="K133" i="1"/>
  <c r="M131" i="1"/>
  <c r="E178" i="1"/>
  <c r="C128" i="1"/>
  <c r="K93" i="1"/>
  <c r="C133" i="1"/>
  <c r="G174" i="1"/>
  <c r="B77" i="1"/>
  <c r="G155" i="1"/>
  <c r="C105" i="1"/>
  <c r="M190" i="1"/>
  <c r="G180" i="1"/>
  <c r="K146" i="1"/>
  <c r="M175" i="1"/>
  <c r="B90" i="1"/>
  <c r="G147" i="1"/>
  <c r="K96" i="1"/>
  <c r="E102" i="1"/>
  <c r="G74" i="1"/>
  <c r="E146" i="1"/>
  <c r="C183" i="1"/>
  <c r="G66" i="1"/>
  <c r="C78" i="1"/>
  <c r="C94" i="1"/>
  <c r="C106" i="1"/>
  <c r="M149" i="1"/>
  <c r="I183" i="1"/>
  <c r="E127" i="1"/>
  <c r="M162" i="1"/>
  <c r="E105" i="1"/>
  <c r="G121" i="1"/>
  <c r="M161" i="1"/>
  <c r="C66" i="1"/>
  <c r="I43" i="1"/>
  <c r="M63" i="1"/>
  <c r="K150" i="1"/>
  <c r="B72" i="1"/>
  <c r="K175" i="1"/>
  <c r="B100" i="1"/>
  <c r="B183" i="1"/>
  <c r="G149" i="1"/>
  <c r="I47" i="1"/>
  <c r="G178" i="1"/>
  <c r="B156" i="1"/>
  <c r="E186" i="1"/>
  <c r="G105" i="1"/>
  <c r="B190" i="1"/>
  <c r="B181" i="1"/>
  <c r="E189" i="1"/>
  <c r="B162" i="1"/>
  <c r="C96" i="1"/>
  <c r="I102" i="1"/>
  <c r="B74" i="1"/>
  <c r="C161" i="1"/>
  <c r="E97" i="1"/>
  <c r="C100" i="1"/>
  <c r="K100" i="1"/>
  <c r="B99" i="1"/>
  <c r="G130" i="1"/>
  <c r="C63" i="1"/>
  <c r="I106" i="1"/>
  <c r="K183" i="1"/>
  <c r="I161" i="1"/>
  <c r="G133" i="1"/>
  <c r="I189" i="1"/>
  <c r="E100" i="1"/>
  <c r="K127" i="1"/>
  <c r="K131" i="1"/>
  <c r="K180" i="1"/>
  <c r="K50" i="1"/>
  <c r="M181" i="1"/>
  <c r="E183" i="1"/>
  <c r="G38" i="1"/>
  <c r="C38" i="1"/>
  <c r="M159" i="1"/>
  <c r="K34" i="1"/>
  <c r="M71" i="1"/>
  <c r="E37" i="1"/>
  <c r="C181" i="1"/>
  <c r="G150" i="1"/>
  <c r="K184" i="1"/>
  <c r="E90" i="1"/>
  <c r="M69" i="1"/>
  <c r="B106" i="1"/>
  <c r="G96" i="1"/>
  <c r="E153" i="1"/>
  <c r="C190" i="1"/>
  <c r="C50" i="1"/>
  <c r="M72" i="1"/>
  <c r="E34" i="1"/>
  <c r="B37" i="1"/>
  <c r="K65" i="1"/>
  <c r="E150" i="1"/>
  <c r="B147" i="1"/>
  <c r="C102" i="1"/>
  <c r="C44" i="1"/>
  <c r="G72" i="1"/>
  <c r="I156" i="1"/>
  <c r="K97" i="1"/>
  <c r="M44" i="1"/>
  <c r="C121" i="1"/>
  <c r="B91" i="1"/>
  <c r="I155" i="1"/>
  <c r="C174" i="1"/>
  <c r="E47" i="1"/>
  <c r="E38" i="1"/>
  <c r="I105" i="1"/>
  <c r="C118" i="1"/>
  <c r="I119" i="1"/>
  <c r="G97" i="1"/>
  <c r="C90" i="1"/>
  <c r="E43" i="1"/>
  <c r="I130" i="1"/>
  <c r="G125" i="1"/>
  <c r="C158" i="1"/>
  <c r="G186" i="1"/>
  <c r="B94" i="1"/>
  <c r="B177" i="1"/>
  <c r="B187" i="1"/>
  <c r="E187" i="1"/>
  <c r="B127" i="1"/>
  <c r="E162" i="1"/>
  <c r="B175" i="1"/>
  <c r="K152" i="1"/>
  <c r="B40" i="1"/>
  <c r="C130" i="1"/>
  <c r="E94" i="1"/>
  <c r="B133" i="1"/>
  <c r="K134" i="1"/>
  <c r="C37" i="1"/>
  <c r="K161" i="1"/>
  <c r="G65" i="1"/>
  <c r="M37" i="1"/>
  <c r="E133" i="1"/>
  <c r="K156" i="1"/>
  <c r="E119" i="1"/>
  <c r="B122" i="1"/>
  <c r="I93" i="1"/>
  <c r="E46" i="1"/>
  <c r="M128" i="1"/>
  <c r="C134" i="1"/>
  <c r="E74" i="1"/>
  <c r="G134" i="1"/>
  <c r="G161" i="1"/>
  <c r="B174" i="1"/>
  <c r="E72" i="1"/>
  <c r="E41" i="1"/>
  <c r="J25" i="1" l="1"/>
  <c r="F103" i="1"/>
  <c r="J69" i="1"/>
  <c r="E151" i="1"/>
  <c r="H123" i="1"/>
  <c r="J121" i="1"/>
  <c r="J65" i="1"/>
  <c r="H67" i="1"/>
  <c r="D50" i="1"/>
  <c r="B21" i="1"/>
  <c r="G73" i="1"/>
  <c r="I195" i="1"/>
  <c r="I176" i="1"/>
  <c r="L174" i="1"/>
  <c r="G176" i="1"/>
  <c r="E135" i="1"/>
  <c r="J155" i="1"/>
  <c r="H157" i="1"/>
  <c r="L158" i="1"/>
  <c r="I160" i="1"/>
  <c r="D40" i="1"/>
  <c r="B42" i="1"/>
  <c r="B11" i="1"/>
  <c r="J75" i="1"/>
  <c r="K84" i="1"/>
  <c r="L183" i="1"/>
  <c r="I185" i="1"/>
  <c r="B139" i="1"/>
  <c r="D118" i="1"/>
  <c r="B120" i="1"/>
  <c r="J175" i="1"/>
  <c r="H196" i="1"/>
  <c r="B48" i="1"/>
  <c r="D46" i="1"/>
  <c r="B17" i="1"/>
  <c r="E15" i="1"/>
  <c r="H51" i="1"/>
  <c r="H20" i="1"/>
  <c r="J49" i="1"/>
  <c r="B167" i="1"/>
  <c r="B148" i="1"/>
  <c r="D146" i="1"/>
  <c r="L153" i="1"/>
  <c r="J134" i="1"/>
  <c r="K157" i="1"/>
  <c r="L133" i="1"/>
  <c r="I135" i="1"/>
  <c r="K104" i="1"/>
  <c r="D35" i="1"/>
  <c r="B56" i="1"/>
  <c r="B36" i="1"/>
  <c r="B6" i="1"/>
  <c r="K101" i="1"/>
  <c r="J131" i="1"/>
  <c r="E76" i="1"/>
  <c r="C83" i="1"/>
  <c r="C64" i="1"/>
  <c r="C5" i="1"/>
  <c r="F62" i="1"/>
  <c r="L186" i="1"/>
  <c r="I188" i="1"/>
  <c r="H120" i="1"/>
  <c r="J118" i="1"/>
  <c r="G185" i="1"/>
  <c r="G98" i="1"/>
  <c r="D150" i="1"/>
  <c r="E67" i="1"/>
  <c r="F67" i="1" s="1"/>
  <c r="L75" i="1"/>
  <c r="F37" i="1"/>
  <c r="C8" i="1"/>
  <c r="C55" i="1"/>
  <c r="C39" i="1"/>
  <c r="C157" i="1"/>
  <c r="F155" i="1"/>
  <c r="G11" i="1"/>
  <c r="G42" i="1"/>
  <c r="G104" i="1"/>
  <c r="G126" i="1"/>
  <c r="I79" i="1"/>
  <c r="L77" i="1"/>
  <c r="D102" i="1"/>
  <c r="B104" i="1"/>
  <c r="H182" i="1"/>
  <c r="J180" i="1"/>
  <c r="L189" i="1"/>
  <c r="I191" i="1"/>
  <c r="B188" i="1"/>
  <c r="D186" i="1"/>
  <c r="J187" i="1"/>
  <c r="C123" i="1"/>
  <c r="F121" i="1"/>
  <c r="F183" i="1"/>
  <c r="C185" i="1"/>
  <c r="J158" i="1"/>
  <c r="H160" i="1"/>
  <c r="E95" i="1"/>
  <c r="F72" i="1"/>
  <c r="G151" i="1"/>
  <c r="D47" i="1"/>
  <c r="B18" i="1"/>
  <c r="L105" i="1"/>
  <c r="I107" i="1"/>
  <c r="E45" i="1"/>
  <c r="E14" i="1"/>
  <c r="M188" i="1"/>
  <c r="K188" i="1"/>
  <c r="C45" i="1"/>
  <c r="C14" i="1"/>
  <c r="F43" i="1"/>
  <c r="J90" i="1"/>
  <c r="H92" i="1"/>
  <c r="D125" i="1"/>
  <c r="L134" i="1"/>
  <c r="M179" i="1"/>
  <c r="B9" i="1"/>
  <c r="D38" i="1"/>
  <c r="C73" i="1"/>
  <c r="F71" i="1"/>
  <c r="F159" i="1"/>
  <c r="F105" i="1"/>
  <c r="C107" i="1"/>
  <c r="E36" i="1"/>
  <c r="F34" i="1"/>
  <c r="E55" i="1"/>
  <c r="E5" i="1"/>
  <c r="L162" i="1"/>
  <c r="L74" i="1"/>
  <c r="I76" i="1"/>
  <c r="M104" i="1"/>
  <c r="D94" i="1"/>
  <c r="G39" i="1"/>
  <c r="G8" i="1"/>
  <c r="K11" i="1"/>
  <c r="K42" i="1"/>
  <c r="L47" i="1"/>
  <c r="I18" i="1"/>
  <c r="M39" i="1"/>
  <c r="M8" i="1"/>
  <c r="D65" i="1"/>
  <c r="C163" i="1"/>
  <c r="F161" i="1"/>
  <c r="F133" i="1"/>
  <c r="C135" i="1"/>
  <c r="L100" i="1"/>
  <c r="G95" i="1"/>
  <c r="K182" i="1"/>
  <c r="G79" i="1"/>
  <c r="M48" i="1"/>
  <c r="M17" i="1"/>
  <c r="I84" i="1"/>
  <c r="L63" i="1"/>
  <c r="I70" i="1"/>
  <c r="L68" i="1"/>
  <c r="I98" i="1"/>
  <c r="L96" i="1"/>
  <c r="K154" i="1"/>
  <c r="F40" i="1"/>
  <c r="C42" i="1"/>
  <c r="C11" i="1"/>
  <c r="L69" i="1"/>
  <c r="F68" i="1"/>
  <c r="C70" i="1"/>
  <c r="J161" i="1"/>
  <c r="H163" i="1"/>
  <c r="M123" i="1"/>
  <c r="H70" i="1"/>
  <c r="J68" i="1"/>
  <c r="L65" i="1"/>
  <c r="I67" i="1"/>
  <c r="M151" i="1"/>
  <c r="J37" i="1"/>
  <c r="H8" i="1"/>
  <c r="H39" i="1"/>
  <c r="H55" i="1"/>
  <c r="H140" i="1"/>
  <c r="J119" i="1"/>
  <c r="L131" i="1"/>
  <c r="K112" i="1"/>
  <c r="J41" i="1"/>
  <c r="H12" i="1"/>
  <c r="D161" i="1"/>
  <c r="B163" i="1"/>
  <c r="K8" i="1"/>
  <c r="K39" i="1"/>
  <c r="M67" i="1"/>
  <c r="D93" i="1"/>
  <c r="B95" i="1"/>
  <c r="C120" i="1"/>
  <c r="C139" i="1"/>
  <c r="F118" i="1"/>
  <c r="K73" i="1"/>
  <c r="D71" i="1"/>
  <c r="B73" i="1"/>
  <c r="H129" i="1"/>
  <c r="J127" i="1"/>
  <c r="E9" i="1"/>
  <c r="E70" i="1"/>
  <c r="L156" i="1"/>
  <c r="E132" i="1"/>
  <c r="L184" i="1"/>
  <c r="J96" i="1"/>
  <c r="H98" i="1"/>
  <c r="H95" i="1"/>
  <c r="J93" i="1"/>
  <c r="K129" i="1"/>
  <c r="K98" i="1"/>
  <c r="M12" i="1"/>
  <c r="E163" i="1"/>
  <c r="I154" i="1"/>
  <c r="L152" i="1"/>
  <c r="F69" i="1"/>
  <c r="D99" i="1"/>
  <c r="B101" i="1"/>
  <c r="K76" i="1"/>
  <c r="K135" i="1"/>
  <c r="F78" i="1"/>
  <c r="G191" i="1"/>
  <c r="M163" i="1"/>
  <c r="D96" i="1"/>
  <c r="B98" i="1"/>
  <c r="M45" i="1"/>
  <c r="M14" i="1"/>
  <c r="B8" i="1"/>
  <c r="D37" i="1"/>
  <c r="B39" i="1"/>
  <c r="B55" i="1"/>
  <c r="E154" i="1"/>
  <c r="I148" i="1"/>
  <c r="I167" i="1"/>
  <c r="L146" i="1"/>
  <c r="I11" i="1"/>
  <c r="L40" i="1"/>
  <c r="I42" i="1"/>
  <c r="H18" i="1"/>
  <c r="J47" i="1"/>
  <c r="H135" i="1"/>
  <c r="J133" i="1"/>
  <c r="I129" i="1"/>
  <c r="L127" i="1"/>
  <c r="D66" i="1"/>
  <c r="F102" i="1"/>
  <c r="C104" i="1"/>
  <c r="E101" i="1"/>
  <c r="D41" i="1"/>
  <c r="B12" i="1"/>
  <c r="B15" i="1"/>
  <c r="D44" i="1"/>
  <c r="K160" i="1"/>
  <c r="K179" i="1"/>
  <c r="D153" i="1"/>
  <c r="K51" i="1"/>
  <c r="K20" i="1"/>
  <c r="J100" i="1"/>
  <c r="F131" i="1"/>
  <c r="K70" i="1"/>
  <c r="I168" i="1"/>
  <c r="L147" i="1"/>
  <c r="K6" i="1"/>
  <c r="K56" i="1"/>
  <c r="K163" i="1"/>
  <c r="I15" i="1"/>
  <c r="L44" i="1"/>
  <c r="K79" i="1"/>
  <c r="K196" i="1"/>
  <c r="C36" i="1"/>
  <c r="C56" i="1"/>
  <c r="C6" i="1"/>
  <c r="F35" i="1"/>
  <c r="E179" i="1"/>
  <c r="J97" i="1"/>
  <c r="G15" i="1"/>
  <c r="F128" i="1"/>
  <c r="F75" i="1"/>
  <c r="E129" i="1"/>
  <c r="M126" i="1"/>
  <c r="E160" i="1"/>
  <c r="L41" i="1"/>
  <c r="I12" i="1"/>
  <c r="G123" i="1"/>
  <c r="M157" i="1"/>
  <c r="M148" i="1"/>
  <c r="M18" i="1"/>
  <c r="D184" i="1"/>
  <c r="B185" i="1"/>
  <c r="D183" i="1"/>
  <c r="G92" i="1"/>
  <c r="K139" i="1"/>
  <c r="K120" i="1"/>
  <c r="D121" i="1"/>
  <c r="B123" i="1"/>
  <c r="G20" i="1"/>
  <c r="G51" i="1"/>
  <c r="J106" i="1"/>
  <c r="L161" i="1"/>
  <c r="I163" i="1"/>
  <c r="D162" i="1"/>
  <c r="M95" i="1"/>
  <c r="G188" i="1"/>
  <c r="J156" i="1"/>
  <c r="F66" i="1"/>
  <c r="E112" i="1"/>
  <c r="F146" i="1"/>
  <c r="C148" i="1"/>
  <c r="C167" i="1"/>
  <c r="E191" i="1"/>
  <c r="H107" i="1"/>
  <c r="J105" i="1"/>
  <c r="G135" i="1"/>
  <c r="M92" i="1"/>
  <c r="F181" i="1"/>
  <c r="F184" i="1"/>
  <c r="I123" i="1"/>
  <c r="L121" i="1"/>
  <c r="K195" i="1"/>
  <c r="K176" i="1"/>
  <c r="G45" i="1"/>
  <c r="G14" i="1"/>
  <c r="F162" i="1"/>
  <c r="K140" i="1"/>
  <c r="L159" i="1"/>
  <c r="K132" i="1"/>
  <c r="E182" i="1"/>
  <c r="J190" i="1"/>
  <c r="D72" i="1"/>
  <c r="L150" i="1"/>
  <c r="I126" i="1"/>
  <c r="L124" i="1"/>
  <c r="C129" i="1"/>
  <c r="F127" i="1"/>
  <c r="B135" i="1"/>
  <c r="D133" i="1"/>
  <c r="I56" i="1"/>
  <c r="L35" i="1"/>
  <c r="I6" i="1"/>
  <c r="I36" i="1"/>
  <c r="I39" i="1"/>
  <c r="I55" i="1"/>
  <c r="L37" i="1"/>
  <c r="I8" i="1"/>
  <c r="F77" i="1"/>
  <c r="C79" i="1"/>
  <c r="D127" i="1"/>
  <c r="B129" i="1"/>
  <c r="G21" i="1"/>
  <c r="M154" i="1"/>
  <c r="F134" i="1"/>
  <c r="F65" i="1"/>
  <c r="H15" i="1"/>
  <c r="J44" i="1"/>
  <c r="K168" i="1"/>
  <c r="B182" i="1"/>
  <c r="D180" i="1"/>
  <c r="J153" i="1"/>
  <c r="M129" i="1"/>
  <c r="G148" i="1"/>
  <c r="L118" i="1"/>
  <c r="I120" i="1"/>
  <c r="I139" i="1"/>
  <c r="K55" i="1"/>
  <c r="K5" i="1"/>
  <c r="K36" i="1"/>
  <c r="L34" i="1"/>
  <c r="G64" i="1"/>
  <c r="G5" i="1"/>
  <c r="I111" i="1"/>
  <c r="I92" i="1"/>
  <c r="L90" i="1"/>
  <c r="E98" i="1"/>
  <c r="F153" i="1"/>
  <c r="C154" i="1"/>
  <c r="F152" i="1"/>
  <c r="F100" i="1"/>
  <c r="L122" i="1"/>
  <c r="D155" i="1"/>
  <c r="B157" i="1"/>
  <c r="F47" i="1"/>
  <c r="C18" i="1"/>
  <c r="L46" i="1"/>
  <c r="I17" i="1"/>
  <c r="I48" i="1"/>
  <c r="K14" i="1"/>
  <c r="K45" i="1"/>
  <c r="K123" i="1"/>
  <c r="G163" i="1"/>
  <c r="E196" i="1"/>
  <c r="K107" i="1"/>
  <c r="F119" i="1"/>
  <c r="C140" i="1"/>
  <c r="L190" i="1"/>
  <c r="E8" i="1"/>
  <c r="E39" i="1"/>
  <c r="J183" i="1"/>
  <c r="H185" i="1"/>
  <c r="M101" i="1"/>
  <c r="I9" i="1"/>
  <c r="L38" i="1"/>
  <c r="E188" i="1"/>
  <c r="C9" i="1"/>
  <c r="F38" i="1"/>
  <c r="E84" i="1"/>
  <c r="I157" i="1"/>
  <c r="L155" i="1"/>
  <c r="C151" i="1"/>
  <c r="F149" i="1"/>
  <c r="E123" i="1"/>
  <c r="H151" i="1"/>
  <c r="J149" i="1"/>
  <c r="G157" i="1"/>
  <c r="I140" i="1"/>
  <c r="L119" i="1"/>
  <c r="F158" i="1"/>
  <c r="C160" i="1"/>
  <c r="F160" i="1" s="1"/>
  <c r="F74" i="1"/>
  <c r="C76" i="1"/>
  <c r="F187" i="1"/>
  <c r="C12" i="1"/>
  <c r="F41" i="1"/>
  <c r="G18" i="1"/>
  <c r="M160" i="1"/>
  <c r="E21" i="1"/>
  <c r="E42" i="1"/>
  <c r="E11" i="1"/>
  <c r="L128" i="1"/>
  <c r="E79" i="1"/>
  <c r="F50" i="1"/>
  <c r="C21" i="1"/>
  <c r="J122" i="1"/>
  <c r="B140" i="1"/>
  <c r="D119" i="1"/>
  <c r="F190" i="1"/>
  <c r="D103" i="1"/>
  <c r="J91" i="1"/>
  <c r="H112" i="1"/>
  <c r="D100" i="1"/>
  <c r="M79" i="1"/>
  <c r="F106" i="1"/>
  <c r="M6" i="1"/>
  <c r="M36" i="1"/>
  <c r="G76" i="1"/>
  <c r="E18" i="1"/>
  <c r="E107" i="1"/>
  <c r="F107" i="1" s="1"/>
  <c r="I182" i="1"/>
  <c r="L180" i="1"/>
  <c r="D190" i="1"/>
  <c r="M185" i="1"/>
  <c r="G129" i="1"/>
  <c r="G101" i="1"/>
  <c r="L71" i="1"/>
  <c r="I73" i="1"/>
  <c r="J152" i="1"/>
  <c r="H154" i="1"/>
  <c r="G9" i="1"/>
  <c r="G10" i="1" s="1"/>
  <c r="G154" i="1"/>
  <c r="K67" i="1"/>
  <c r="F63" i="1"/>
  <c r="C84" i="1"/>
  <c r="F84" i="1" s="1"/>
  <c r="B151" i="1"/>
  <c r="D149" i="1"/>
  <c r="G107" i="1"/>
  <c r="L178" i="1"/>
  <c r="F97" i="1"/>
  <c r="E12" i="1"/>
  <c r="K64" i="1"/>
  <c r="K83" i="1"/>
  <c r="L103" i="1"/>
  <c r="L66" i="1"/>
  <c r="J103" i="1"/>
  <c r="H21" i="1"/>
  <c r="J50" i="1"/>
  <c r="D152" i="1"/>
  <c r="B154" i="1"/>
  <c r="L94" i="1"/>
  <c r="J63" i="1"/>
  <c r="H84" i="1"/>
  <c r="E111" i="1"/>
  <c r="E92" i="1"/>
  <c r="I132" i="1"/>
  <c r="L130" i="1"/>
  <c r="F122" i="1"/>
  <c r="D178" i="1"/>
  <c r="D181" i="1"/>
  <c r="M70" i="1"/>
  <c r="M132" i="1"/>
  <c r="L106" i="1"/>
  <c r="F147" i="1"/>
  <c r="C168" i="1"/>
  <c r="J46" i="1"/>
  <c r="H48" i="1"/>
  <c r="H17" i="1"/>
  <c r="D177" i="1"/>
  <c r="B179" i="1"/>
  <c r="F94" i="1"/>
  <c r="E104" i="1"/>
  <c r="L149" i="1"/>
  <c r="I151" i="1"/>
  <c r="F178" i="1"/>
  <c r="L97" i="1"/>
  <c r="M15" i="1"/>
  <c r="G67" i="1"/>
  <c r="I51" i="1"/>
  <c r="L49" i="1"/>
  <c r="I20" i="1"/>
  <c r="K151" i="1"/>
  <c r="D62" i="1"/>
  <c r="B83" i="1"/>
  <c r="B5" i="1"/>
  <c r="B64" i="1"/>
  <c r="H126" i="1"/>
  <c r="J124" i="1"/>
  <c r="L62" i="1"/>
  <c r="I64" i="1"/>
  <c r="I83" i="1"/>
  <c r="I5" i="1"/>
  <c r="D78" i="1"/>
  <c r="M9" i="1"/>
  <c r="D147" i="1"/>
  <c r="B168" i="1"/>
  <c r="H104" i="1"/>
  <c r="J102" i="1"/>
  <c r="L72" i="1"/>
  <c r="M21" i="1"/>
  <c r="J181" i="1"/>
  <c r="E6" i="1"/>
  <c r="E56" i="1"/>
  <c r="M191" i="1"/>
  <c r="F180" i="1"/>
  <c r="C182" i="1"/>
  <c r="D69" i="1"/>
  <c r="E195" i="1"/>
  <c r="E176" i="1"/>
  <c r="M107" i="1"/>
  <c r="J178" i="1"/>
  <c r="D97" i="1"/>
  <c r="K12" i="1"/>
  <c r="J189" i="1"/>
  <c r="H191" i="1"/>
  <c r="D124" i="1"/>
  <c r="B126" i="1"/>
  <c r="K191" i="1"/>
  <c r="D91" i="1"/>
  <c r="B112" i="1"/>
  <c r="J71" i="1"/>
  <c r="H73" i="1"/>
  <c r="K95" i="1"/>
  <c r="M98" i="1"/>
  <c r="M51" i="1"/>
  <c r="M20" i="1"/>
  <c r="E73" i="1"/>
  <c r="J130" i="1"/>
  <c r="H132" i="1"/>
  <c r="D134" i="1"/>
  <c r="I14" i="1"/>
  <c r="I45" i="1"/>
  <c r="L43" i="1"/>
  <c r="D158" i="1"/>
  <c r="B160" i="1"/>
  <c r="I104" i="1"/>
  <c r="L102" i="1"/>
  <c r="J72" i="1"/>
  <c r="J159" i="1"/>
  <c r="G48" i="1"/>
  <c r="G17" i="1"/>
  <c r="M135" i="1"/>
  <c r="E48" i="1"/>
  <c r="E17" i="1"/>
  <c r="L91" i="1"/>
  <c r="I112" i="1"/>
  <c r="B191" i="1"/>
  <c r="D189" i="1"/>
  <c r="M182" i="1"/>
  <c r="B111" i="1"/>
  <c r="D90" i="1"/>
  <c r="B92" i="1"/>
  <c r="D43" i="1"/>
  <c r="B45" i="1"/>
  <c r="B14" i="1"/>
  <c r="F175" i="1"/>
  <c r="C196" i="1"/>
  <c r="J146" i="1"/>
  <c r="H148" i="1"/>
  <c r="J125" i="1"/>
  <c r="J78" i="1"/>
  <c r="J184" i="1"/>
  <c r="L78" i="1"/>
  <c r="M42" i="1"/>
  <c r="M11" i="1"/>
  <c r="M73" i="1"/>
  <c r="F93" i="1"/>
  <c r="C95" i="1"/>
  <c r="C191" i="1"/>
  <c r="F189" i="1"/>
  <c r="D63" i="1"/>
  <c r="B84" i="1"/>
  <c r="K111" i="1"/>
  <c r="K92" i="1"/>
  <c r="C132" i="1"/>
  <c r="F130" i="1"/>
  <c r="H188" i="1"/>
  <c r="J186" i="1"/>
  <c r="H45" i="1"/>
  <c r="H14" i="1"/>
  <c r="J43" i="1"/>
  <c r="L181" i="1"/>
  <c r="D74" i="1"/>
  <c r="B76" i="1"/>
  <c r="D187" i="1"/>
  <c r="F96" i="1"/>
  <c r="C98" i="1"/>
  <c r="M64" i="1"/>
  <c r="M5" i="1"/>
  <c r="E168" i="1"/>
  <c r="E126" i="1"/>
  <c r="J128" i="1"/>
  <c r="D106" i="1"/>
  <c r="E185" i="1"/>
  <c r="C188" i="1"/>
  <c r="F186" i="1"/>
  <c r="H176" i="1"/>
  <c r="J174" i="1"/>
  <c r="M176" i="1"/>
  <c r="E140" i="1"/>
  <c r="J66" i="1"/>
  <c r="G120" i="1"/>
  <c r="I21" i="1"/>
  <c r="L50" i="1"/>
  <c r="H11" i="1"/>
  <c r="J40" i="1"/>
  <c r="H42" i="1"/>
  <c r="D75" i="1"/>
  <c r="D128" i="1"/>
  <c r="D159" i="1"/>
  <c r="C92" i="1"/>
  <c r="F90" i="1"/>
  <c r="C111" i="1"/>
  <c r="G179" i="1"/>
  <c r="H101" i="1"/>
  <c r="J99" i="1"/>
  <c r="F124" i="1"/>
  <c r="C126" i="1"/>
  <c r="B196" i="1"/>
  <c r="D175" i="1"/>
  <c r="C17" i="1"/>
  <c r="F46" i="1"/>
  <c r="C48" i="1"/>
  <c r="G132" i="1"/>
  <c r="J94" i="1"/>
  <c r="E139" i="1"/>
  <c r="E120" i="1"/>
  <c r="F125" i="1"/>
  <c r="F150" i="1"/>
  <c r="F44" i="1"/>
  <c r="C15" i="1"/>
  <c r="D156" i="1"/>
  <c r="K18" i="1"/>
  <c r="K17" i="1"/>
  <c r="K48" i="1"/>
  <c r="E167" i="1"/>
  <c r="E148" i="1"/>
  <c r="C176" i="1"/>
  <c r="F174" i="1"/>
  <c r="C195" i="1"/>
  <c r="F156" i="1"/>
  <c r="M76" i="1"/>
  <c r="G36" i="1"/>
  <c r="G6" i="1"/>
  <c r="K126" i="1"/>
  <c r="H168" i="1"/>
  <c r="J147" i="1"/>
  <c r="H64" i="1"/>
  <c r="H83" i="1"/>
  <c r="J62" i="1"/>
  <c r="H5" i="1"/>
  <c r="K167" i="1"/>
  <c r="K148" i="1"/>
  <c r="E157" i="1"/>
  <c r="H76" i="1"/>
  <c r="J74" i="1"/>
  <c r="L187" i="1"/>
  <c r="G160" i="1"/>
  <c r="K21" i="1"/>
  <c r="J177" i="1"/>
  <c r="H179" i="1"/>
  <c r="K15" i="1"/>
  <c r="C179" i="1"/>
  <c r="F177" i="1"/>
  <c r="B70" i="1"/>
  <c r="D68" i="1"/>
  <c r="K185" i="1"/>
  <c r="F99" i="1"/>
  <c r="C101" i="1"/>
  <c r="B195" i="1"/>
  <c r="B176" i="1"/>
  <c r="D174" i="1"/>
  <c r="L175" i="1"/>
  <c r="I196" i="1"/>
  <c r="G70" i="1"/>
  <c r="D122" i="1"/>
  <c r="D105" i="1"/>
  <c r="B107" i="1"/>
  <c r="L177" i="1"/>
  <c r="I179" i="1"/>
  <c r="D77" i="1"/>
  <c r="B79" i="1"/>
  <c r="B51" i="1"/>
  <c r="D49" i="1"/>
  <c r="B20" i="1"/>
  <c r="L99" i="1"/>
  <c r="I101" i="1"/>
  <c r="J162" i="1"/>
  <c r="E20" i="1"/>
  <c r="E51" i="1"/>
  <c r="K9" i="1"/>
  <c r="B132" i="1"/>
  <c r="D130" i="1"/>
  <c r="F91" i="1"/>
  <c r="C112" i="1"/>
  <c r="H56" i="1"/>
  <c r="J35" i="1"/>
  <c r="H36" i="1"/>
  <c r="H6" i="1"/>
  <c r="L93" i="1"/>
  <c r="I95" i="1"/>
  <c r="G12" i="1"/>
  <c r="E83" i="1"/>
  <c r="E64" i="1"/>
  <c r="G182" i="1"/>
  <c r="H79" i="1"/>
  <c r="J77" i="1"/>
  <c r="F49" i="1"/>
  <c r="C51" i="1"/>
  <c r="C20" i="1"/>
  <c r="J150" i="1"/>
  <c r="D131" i="1"/>
  <c r="J38" i="1"/>
  <c r="H9" i="1"/>
  <c r="M120" i="1"/>
  <c r="L125" i="1"/>
  <c r="F24" i="1"/>
  <c r="F25" i="1"/>
  <c r="D25" i="1"/>
  <c r="J98" i="1" l="1"/>
  <c r="D140" i="1"/>
  <c r="J176" i="1"/>
  <c r="L64" i="1"/>
  <c r="L148" i="1"/>
  <c r="H13" i="1"/>
  <c r="J64" i="1"/>
  <c r="D76" i="1"/>
  <c r="L18" i="1"/>
  <c r="D196" i="1"/>
  <c r="F6" i="1"/>
  <c r="J185" i="1"/>
  <c r="H22" i="1"/>
  <c r="B13" i="1"/>
  <c r="D36" i="1"/>
  <c r="J182" i="1"/>
  <c r="L195" i="1"/>
  <c r="L176" i="1"/>
  <c r="B22" i="1"/>
  <c r="F5" i="1"/>
  <c r="D160" i="1"/>
  <c r="J45" i="1"/>
  <c r="T9" i="1"/>
  <c r="B7" i="1"/>
  <c r="D185" i="1"/>
  <c r="K16" i="1"/>
  <c r="J188" i="1"/>
  <c r="L101" i="1"/>
  <c r="B19" i="1"/>
  <c r="D14" i="1"/>
  <c r="C16" i="1"/>
  <c r="I10" i="1"/>
  <c r="J123" i="1"/>
  <c r="L107" i="1"/>
  <c r="G19" i="1"/>
  <c r="J191" i="1"/>
  <c r="F154" i="1"/>
  <c r="D104" i="1"/>
  <c r="J9" i="1"/>
  <c r="J17" i="1"/>
  <c r="L157" i="1"/>
  <c r="D18" i="1"/>
  <c r="L51" i="1"/>
  <c r="D139" i="1"/>
  <c r="G22" i="1"/>
  <c r="D70" i="1"/>
  <c r="I197" i="1"/>
  <c r="D45" i="1"/>
  <c r="F151" i="1"/>
  <c r="L188" i="1"/>
  <c r="L56" i="1"/>
  <c r="D151" i="1"/>
  <c r="J15" i="1"/>
  <c r="L9" i="1"/>
  <c r="D21" i="1"/>
  <c r="D123" i="1"/>
  <c r="B10" i="1"/>
  <c r="I16" i="1"/>
  <c r="B27" i="1"/>
  <c r="J154" i="1"/>
  <c r="D179" i="1"/>
  <c r="D9" i="1"/>
  <c r="G13" i="1"/>
  <c r="D107" i="1"/>
  <c r="D120" i="1"/>
  <c r="I57" i="1"/>
  <c r="D6" i="1"/>
  <c r="D83" i="1"/>
  <c r="F185" i="1"/>
  <c r="F163" i="1"/>
  <c r="E22" i="1"/>
  <c r="J195" i="1"/>
  <c r="K7" i="1"/>
  <c r="F129" i="1"/>
  <c r="L160" i="1"/>
  <c r="L112" i="1"/>
  <c r="J20" i="1"/>
  <c r="L182" i="1"/>
  <c r="M19" i="1"/>
  <c r="E7" i="1"/>
  <c r="J83" i="1"/>
  <c r="K113" i="1"/>
  <c r="F36" i="1"/>
  <c r="L185" i="1"/>
  <c r="J107" i="1"/>
  <c r="F18" i="1"/>
  <c r="J39" i="1"/>
  <c r="L120" i="1"/>
  <c r="L179" i="1"/>
  <c r="C22" i="1"/>
  <c r="J79" i="1"/>
  <c r="H19" i="1"/>
  <c r="I141" i="1"/>
  <c r="J55" i="1"/>
  <c r="K197" i="1"/>
  <c r="J70" i="1"/>
  <c r="J18" i="1"/>
  <c r="D56" i="1"/>
  <c r="L83" i="1"/>
  <c r="L39" i="1"/>
  <c r="J76" i="1"/>
  <c r="J42" i="1"/>
  <c r="F157" i="1"/>
  <c r="F56" i="1"/>
  <c r="F21" i="1"/>
  <c r="J135" i="1"/>
  <c r="L154" i="1"/>
  <c r="H57" i="1"/>
  <c r="I19" i="1"/>
  <c r="F120" i="1"/>
  <c r="M16" i="1"/>
  <c r="L45" i="1"/>
  <c r="I7" i="1"/>
  <c r="F48" i="1"/>
  <c r="J148" i="1"/>
  <c r="J120" i="1"/>
  <c r="L129" i="1"/>
  <c r="D157" i="1"/>
  <c r="L70" i="1"/>
  <c r="D42" i="1"/>
  <c r="J168" i="1"/>
  <c r="E19" i="1"/>
  <c r="G7" i="1"/>
  <c r="J8" i="1"/>
  <c r="L48" i="1"/>
  <c r="F92" i="1"/>
  <c r="D84" i="1"/>
  <c r="D5" i="1"/>
  <c r="L123" i="1"/>
  <c r="L67" i="1"/>
  <c r="F104" i="1"/>
  <c r="L132" i="1"/>
  <c r="F188" i="1"/>
  <c r="F79" i="1"/>
  <c r="I169" i="1"/>
  <c r="F70" i="1"/>
  <c r="L5" i="1"/>
  <c r="M10" i="1"/>
  <c r="D12" i="1"/>
  <c r="H85" i="1"/>
  <c r="E197" i="1"/>
  <c r="L14" i="1"/>
  <c r="F112" i="1"/>
  <c r="D176" i="1"/>
  <c r="J132" i="1"/>
  <c r="K13" i="1"/>
  <c r="F76" i="1"/>
  <c r="L95" i="1"/>
  <c r="J167" i="1"/>
  <c r="L167" i="1"/>
  <c r="F167" i="1"/>
  <c r="M7" i="1"/>
  <c r="C7" i="1"/>
  <c r="J14" i="1"/>
  <c r="D79" i="1"/>
  <c r="K19" i="1"/>
  <c r="F98" i="1"/>
  <c r="F176" i="1"/>
  <c r="F123" i="1"/>
  <c r="D73" i="1"/>
  <c r="E26" i="1"/>
  <c r="L196" i="1"/>
  <c r="F101" i="1"/>
  <c r="L126" i="1"/>
  <c r="E169" i="1"/>
  <c r="C19" i="1"/>
  <c r="F111" i="1"/>
  <c r="J51" i="1"/>
  <c r="J48" i="1"/>
  <c r="F196" i="1"/>
  <c r="J157" i="1"/>
  <c r="F8" i="1"/>
  <c r="D168" i="1"/>
  <c r="F73" i="1"/>
  <c r="L191" i="1"/>
  <c r="H27" i="1"/>
  <c r="F139" i="1"/>
  <c r="D111" i="1"/>
  <c r="F17" i="1"/>
  <c r="H197" i="1"/>
  <c r="L111" i="1"/>
  <c r="F20" i="1"/>
  <c r="H10" i="1"/>
  <c r="D17" i="1"/>
  <c r="F191" i="1"/>
  <c r="H26" i="1"/>
  <c r="D101" i="1"/>
  <c r="H16" i="1"/>
  <c r="D129" i="1"/>
  <c r="J95" i="1"/>
  <c r="F179" i="1"/>
  <c r="E85" i="1"/>
  <c r="F140" i="1"/>
  <c r="J163" i="1"/>
  <c r="D132" i="1"/>
  <c r="B113" i="1"/>
  <c r="D51" i="1"/>
  <c r="D92" i="1"/>
  <c r="L21" i="1"/>
  <c r="D126" i="1"/>
  <c r="D20" i="1"/>
  <c r="M22" i="1"/>
  <c r="H169" i="1"/>
  <c r="B85" i="1"/>
  <c r="D15" i="1"/>
  <c r="F195" i="1"/>
  <c r="J73" i="1"/>
  <c r="F182" i="1"/>
  <c r="D154" i="1"/>
  <c r="E57" i="1"/>
  <c r="L55" i="1"/>
  <c r="L36" i="1"/>
  <c r="L140" i="1"/>
  <c r="F148" i="1"/>
  <c r="K141" i="1"/>
  <c r="G16" i="1"/>
  <c r="I26" i="1"/>
  <c r="T8" i="1"/>
  <c r="L135" i="1"/>
  <c r="E141" i="1"/>
  <c r="L73" i="1"/>
  <c r="L8" i="1"/>
  <c r="J140" i="1"/>
  <c r="C26" i="1"/>
  <c r="F135" i="1"/>
  <c r="J111" i="1"/>
  <c r="E16" i="1"/>
  <c r="E113" i="1"/>
  <c r="C57" i="1"/>
  <c r="C85" i="1"/>
  <c r="D148" i="1"/>
  <c r="D48" i="1"/>
  <c r="K85" i="1"/>
  <c r="J5" i="1"/>
  <c r="D98" i="1"/>
  <c r="H7" i="1"/>
  <c r="J21" i="1"/>
  <c r="F51" i="1"/>
  <c r="L15" i="1"/>
  <c r="I22" i="1"/>
  <c r="L22" i="1" s="1"/>
  <c r="L17" i="1"/>
  <c r="B57" i="1"/>
  <c r="C141" i="1"/>
  <c r="C197" i="1"/>
  <c r="J101" i="1"/>
  <c r="C113" i="1"/>
  <c r="K27" i="1"/>
  <c r="J104" i="1"/>
  <c r="F168" i="1"/>
  <c r="F12" i="1"/>
  <c r="E13" i="1"/>
  <c r="J151" i="1"/>
  <c r="L92" i="1"/>
  <c r="L139" i="1"/>
  <c r="K169" i="1"/>
  <c r="I27" i="1"/>
  <c r="J27" i="1" s="1"/>
  <c r="J126" i="1"/>
  <c r="L12" i="1"/>
  <c r="B16" i="1"/>
  <c r="J129" i="1"/>
  <c r="L76" i="1"/>
  <c r="L98" i="1"/>
  <c r="D163" i="1"/>
  <c r="J84" i="1"/>
  <c r="L42" i="1"/>
  <c r="J92" i="1"/>
  <c r="F45" i="1"/>
  <c r="J160" i="1"/>
  <c r="D188" i="1"/>
  <c r="L79" i="1"/>
  <c r="F55" i="1"/>
  <c r="H141" i="1"/>
  <c r="F83" i="1"/>
  <c r="D167" i="1"/>
  <c r="J196" i="1"/>
  <c r="J67" i="1"/>
  <c r="D182" i="1"/>
  <c r="L151" i="1"/>
  <c r="I13" i="1"/>
  <c r="B169" i="1"/>
  <c r="L163" i="1"/>
  <c r="K26" i="1"/>
  <c r="J139" i="1"/>
  <c r="E27" i="1"/>
  <c r="L20" i="1"/>
  <c r="D64" i="1"/>
  <c r="C169" i="1"/>
  <c r="F64" i="1"/>
  <c r="J11" i="1"/>
  <c r="E10" i="1"/>
  <c r="D135" i="1"/>
  <c r="J112" i="1"/>
  <c r="F132" i="1"/>
  <c r="L104" i="1"/>
  <c r="D95" i="1"/>
  <c r="J36" i="1"/>
  <c r="F15" i="1"/>
  <c r="L84" i="1"/>
  <c r="I113" i="1"/>
  <c r="C27" i="1"/>
  <c r="J56" i="1"/>
  <c r="J6" i="1"/>
  <c r="F9" i="1"/>
  <c r="H113" i="1"/>
  <c r="J12" i="1"/>
  <c r="B141" i="1"/>
  <c r="F14" i="1"/>
  <c r="F11" i="1"/>
  <c r="D191" i="1"/>
  <c r="D195" i="1"/>
  <c r="F95" i="1"/>
  <c r="L168" i="1"/>
  <c r="M13" i="1"/>
  <c r="L11" i="1"/>
  <c r="D39" i="1"/>
  <c r="B26" i="1"/>
  <c r="K57" i="1"/>
  <c r="J179" i="1"/>
  <c r="F42" i="1"/>
  <c r="C10" i="1"/>
  <c r="C13" i="1"/>
  <c r="K10" i="1"/>
  <c r="D11" i="1"/>
  <c r="L6" i="1"/>
  <c r="D112" i="1"/>
  <c r="B197" i="1"/>
  <c r="F39" i="1"/>
  <c r="D8" i="1"/>
  <c r="D55" i="1"/>
  <c r="F126" i="1"/>
  <c r="I85" i="1"/>
  <c r="D13" i="1" l="1"/>
  <c r="D22" i="1"/>
  <c r="L197" i="1"/>
  <c r="L16" i="1"/>
  <c r="F16" i="1"/>
  <c r="J10" i="1"/>
  <c r="L10" i="1"/>
  <c r="J197" i="1"/>
  <c r="B28" i="1"/>
  <c r="J16" i="1"/>
  <c r="J57" i="1"/>
  <c r="L169" i="1"/>
  <c r="F22" i="1"/>
  <c r="L7" i="1"/>
  <c r="L57" i="1"/>
  <c r="F27" i="1"/>
  <c r="L113" i="1"/>
  <c r="J19" i="1"/>
  <c r="F7" i="1"/>
  <c r="J141" i="1"/>
  <c r="L141" i="1"/>
  <c r="L13" i="1"/>
  <c r="F19" i="1"/>
  <c r="D7" i="1"/>
  <c r="J7" i="1"/>
  <c r="L19" i="1"/>
  <c r="H28" i="1"/>
  <c r="J169" i="1"/>
  <c r="F197" i="1"/>
  <c r="D19" i="1"/>
  <c r="E28" i="1"/>
  <c r="F26" i="1"/>
  <c r="F169" i="1"/>
  <c r="D169" i="1"/>
  <c r="F85" i="1"/>
  <c r="L27" i="1"/>
  <c r="K28" i="1"/>
  <c r="I28" i="1"/>
  <c r="J26" i="1"/>
  <c r="L85" i="1"/>
  <c r="F13" i="1"/>
  <c r="J13" i="1"/>
  <c r="J22" i="1"/>
  <c r="D57" i="1"/>
  <c r="D26" i="1"/>
  <c r="D85" i="1"/>
  <c r="F113" i="1"/>
  <c r="F57" i="1"/>
  <c r="D16" i="1"/>
  <c r="D197" i="1"/>
  <c r="F141" i="1"/>
  <c r="D27" i="1"/>
  <c r="D113" i="1"/>
  <c r="C28" i="1"/>
  <c r="D141" i="1"/>
  <c r="L26" i="1"/>
  <c r="J113" i="1"/>
  <c r="F10" i="1"/>
  <c r="D10" i="1"/>
  <c r="J85" i="1"/>
  <c r="D28" i="1" l="1"/>
  <c r="L28" i="1"/>
  <c r="J28" i="1"/>
  <c r="F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5" xr16:uid="{00000000-0015-0000-FFFF-FFFF04000000}" keepAlive="1" name="Power Query - Ventas Nuevas-Desinstalaciones1" type="5" refreshedVersion="4" deleted="1" background="1" saveData="1">
    <dbPr connection="" command="" commandType="4"/>
  </connection>
  <connection id="6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<sst xmlns="http://schemas.openxmlformats.org/spreadsheetml/2006/main" count="11857" uniqueCount="1021">
  <si>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</si>
  <si>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</si>
  <si>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</si>
  <si>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</si>
  <si>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</si>
  <si>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</si>
  <si>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</si>
  <si>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</si>
  <si>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</si>
  <si>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</si>
  <si>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</si>
  <si>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</si>
  <si>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</si>
  <si>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</si>
  <si>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</si>
  <si>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</si>
  <si>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</si>
  <si>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</si>
  <si>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</si>
  <si>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</si>
  <si>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</si>
  <si>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</si>
  <si>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</si>
  <si>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</si>
  <si>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</si>
  <si>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</si>
  <si>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</si>
  <si>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</si>
  <si>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</si>
  <si>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</si>
  <si>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</si>
  <si>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</si>
  <si>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</si>
  <si>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</si>
  <si>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</si>
  <si>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</si>
  <si>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</si>
  <si>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</si>
  <si>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</si>
  <si>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</si>
  <si>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</si>
  <si>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</si>
  <si>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</si>
  <si>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</si>
  <si>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</si>
  <si>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</si>
  <si>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</si>
  <si>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</si>
  <si>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</si>
  <si>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</si>
  <si>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</si>
  <si>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</si>
  <si>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</si>
  <si>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</si>
  <si>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</si>
  <si>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</si>
  <si>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</si>
  <si>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</si>
  <si>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</si>
  <si>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</si>
  <si>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</si>
  <si>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</si>
  <si>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</si>
  <si>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</si>
  <si>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</si>
  <si>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</si>
  <si>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</si>
  <si>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</si>
  <si>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</si>
  <si>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</si>
  <si>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</si>
  <si>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</si>
  <si>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</si>
  <si>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</si>
  <si>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</si>
  <si>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</si>
  <si>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</si>
  <si>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</si>
  <si>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</si>
  <si>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</si>
  <si>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</si>
  <si>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</si>
  <si>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</si>
  <si>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</si>
  <si>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</si>
  <si>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</si>
  <si>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</si>
  <si>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</si>
  <si>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</si>
  <si>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</si>
  <si>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</si>
  <si>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</si>
  <si>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</si>
  <si>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</si>
  <si>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</si>
  <si>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</si>
  <si>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</si>
  <si>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</si>
  <si>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</si>
  <si>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</si>
  <si>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</si>
  <si>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</si>
  <si>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</si>
  <si>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</si>
  <si>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</si>
  <si>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</si>
  <si>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</si>
  <si>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</si>
  <si>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</si>
  <si>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</si>
  <si>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</si>
  <si>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</si>
  <si>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</si>
  <si>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</si>
  <si>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</si>
  <si>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</si>
  <si>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</si>
  <si>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</si>
  <si>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</si>
  <si>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</si>
  <si>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</si>
  <si>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</si>
  <si>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</si>
  <si>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</si>
  <si>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</si>
  <si>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</si>
  <si>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</si>
  <si>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</si>
  <si>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</si>
  <si>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</si>
  <si>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</si>
  <si>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</si>
  <si>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</si>
  <si>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</si>
  <si>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</si>
  <si>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</si>
  <si>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</si>
  <si>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</si>
  <si>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</si>
  <si>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</si>
  <si>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</si>
  <si>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</si>
  <si>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</si>
  <si>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</si>
  <si>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</si>
  <si>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</si>
  <si>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</si>
  <si>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</si>
  <si>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</si>
  <si>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</si>
  <si>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</si>
  <si>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</si>
  <si>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</si>
  <si>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</si>
  <si>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</si>
  <si>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</si>
  <si>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</si>
  <si>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</si>
  <si>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</si>
  <si>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</si>
  <si>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</si>
  <si>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</si>
  <si>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</si>
  <si>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</si>
  <si>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</si>
  <si>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</si>
  <si>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</si>
  <si>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</si>
  <si>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</si>
  <si>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</si>
  <si>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</si>
  <si>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</si>
  <si>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</si>
  <si>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</si>
  <si>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</si>
  <si>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</si>
  <si>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</si>
  <si>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</si>
  <si>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</si>
  <si>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</si>
  <si>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</si>
  <si>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</si>
  <si>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</si>
  <si>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</si>
  <si>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</si>
  <si>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</si>
  <si>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</si>
  <si>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</si>
  <si>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</si>
  <si>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</si>
  <si>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</si>
  <si>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</si>
  <si>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</si>
  <si>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</si>
  <si>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</si>
  <si>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</si>
  <si>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</si>
  <si>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</si>
  <si>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</si>
  <si>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</si>
  <si>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</si>
  <si>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</si>
  <si>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</si>
  <si>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</si>
  <si>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</si>
  <si>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</si>
  <si>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</si>
  <si>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</si>
  <si>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</si>
  <si>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</si>
  <si>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</si>
  <si>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</si>
  <si>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</si>
  <si>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</si>
  <si>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</si>
  <si>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</si>
  <si>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</si>
  <si>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</si>
  <si>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</si>
  <si>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</si>
  <si>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</si>
  <si>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</si>
  <si>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</si>
  <si>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</si>
  <si>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</si>
  <si>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</si>
  <si>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</si>
  <si>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</si>
  <si>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</si>
  <si>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</si>
  <si>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</si>
  <si>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</si>
  <si>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</si>
  <si>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</si>
  <si>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</si>
  <si>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</si>
  <si>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</si>
  <si>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</si>
  <si>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</si>
  <si>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</si>
  <si>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</si>
  <si>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</si>
  <si>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</si>
  <si>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</si>
  <si>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</si>
  <si>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</si>
  <si>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</si>
  <si>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</si>
  <si>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</si>
  <si>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</si>
  <si>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</si>
  <si>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</si>
  <si>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</si>
  <si>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</si>
  <si>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</si>
  <si>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</si>
  <si>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</si>
  <si>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</si>
  <si>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</si>
  <si>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</si>
  <si>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</si>
  <si>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</si>
  <si>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</si>
  <si>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</si>
  <si>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</si>
  <si>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</si>
  <si>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</si>
  <si>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</si>
  <si>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</si>
  <si>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</si>
  <si>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</si>
  <si>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</si>
  <si>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</si>
  <si>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</si>
  <si>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</si>
  <si>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</si>
  <si>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</si>
  <si>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</si>
  <si>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</si>
  <si>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</si>
  <si>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</si>
  <si>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</si>
  <si>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</si>
  <si>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</si>
  <si>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</si>
  <si>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</si>
  <si>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</si>
  <si>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</si>
  <si>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</si>
  <si>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</si>
  <si>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</si>
  <si>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</si>
  <si>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</si>
  <si>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</si>
  <si>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</si>
  <si>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</si>
  <si>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</si>
  <si>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</si>
  <si>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</si>
  <si>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</si>
  <si>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</si>
  <si>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</si>
  <si>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</si>
  <si>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</si>
  <si>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</si>
  <si>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</si>
  <si>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</si>
  <si>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</si>
  <si>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</si>
  <si>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</si>
  <si>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</si>
  <si>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</si>
  <si>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</si>
  <si>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</si>
  <si>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</si>
  <si>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</si>
  <si>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</si>
  <si>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</si>
  <si>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</si>
  <si>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</si>
  <si>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</si>
  <si>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</si>
  <si>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</si>
  <si>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</si>
  <si>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</si>
  <si>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</si>
  <si>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</si>
  <si>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</si>
  <si>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</si>
  <si>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</si>
  <si>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</si>
  <si>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</si>
  <si>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</si>
  <si>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</si>
  <si>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</si>
  <si>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</si>
  <si>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</si>
  <si>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</si>
  <si>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</si>
  <si>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</si>
  <si>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</si>
  <si>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</si>
  <si>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</si>
  <si>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</si>
  <si>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</si>
  <si>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</si>
  <si>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</si>
  <si>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</si>
  <si>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</si>
  <si>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</si>
  <si>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</si>
  <si>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</si>
  <si>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</si>
  <si>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</si>
  <si>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</si>
  <si>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</si>
  <si>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</si>
  <si>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</si>
  <si>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</si>
  <si>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</si>
  <si>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</si>
  <si>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</si>
  <si>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</si>
  <si>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</si>
  <si>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</si>
  <si>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</si>
  <si>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</si>
  <si>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</si>
  <si>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</si>
  <si>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</si>
  <si>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</si>
  <si>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</si>
  <si>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</si>
  <si>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</si>
  <si>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</si>
  <si>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</si>
  <si>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</si>
  <si>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</si>
  <si>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</si>
  <si>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</si>
  <si>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</si>
  <si>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</si>
  <si>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</si>
  <si>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</si>
  <si>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</si>
  <si>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</si>
  <si>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</si>
  <si>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</si>
  <si>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</si>
  <si>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</si>
  <si>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</si>
  <si>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</si>
  <si>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</si>
  <si>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</si>
  <si>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</si>
  <si>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</si>
  <si>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</si>
  <si>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</si>
  <si>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</si>
  <si>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</si>
  <si>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</si>
  <si>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</si>
  <si>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</si>
  <si>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</si>
  <si>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</si>
  <si>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</si>
  <si>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</si>
  <si>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</si>
  <si>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</si>
  <si>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</si>
  <si>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</si>
  <si>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</si>
  <si>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</si>
  <si>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</si>
  <si>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</si>
  <si>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</si>
  <si>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</si>
  <si>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</si>
  <si>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</si>
  <si>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</si>
  <si>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</si>
  <si>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</si>
  <si>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</si>
  <si>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</si>
  <si>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</si>
  <si>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</si>
  <si>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</si>
  <si>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</si>
  <si>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</si>
  <si>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</si>
  <si>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</si>
  <si>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</si>
  <si>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</si>
  <si>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</si>
  <si>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</si>
  <si>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</si>
  <si>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</si>
  <si>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</si>
  <si>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</si>
  <si>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</si>
  <si>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</si>
  <si>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</si>
  <si>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</si>
  <si>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</si>
  <si>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</si>
  <si>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</si>
  <si>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</si>
  <si>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</si>
  <si>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</si>
  <si>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</si>
  <si>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</si>
  <si>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</si>
  <si>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</si>
  <si>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</si>
  <si>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</si>
  <si>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</si>
  <si>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</si>
  <si>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</si>
  <si>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</si>
  <si>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</si>
  <si>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</si>
  <si>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</si>
  <si>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</si>
  <si>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</si>
  <si>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</si>
  <si>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</si>
  <si>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</si>
  <si>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</si>
  <si>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</si>
  <si>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</si>
  <si>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</si>
  <si>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</si>
  <si>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</si>
  <si>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</si>
  <si>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</si>
  <si>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</si>
  <si>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</si>
  <si>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</si>
  <si>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</si>
  <si>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</si>
  <si>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</si>
  <si>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</si>
  <si>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</si>
  <si>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</si>
  <si>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</si>
  <si>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</si>
  <si>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</si>
  <si>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</si>
  <si>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</si>
  <si>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</si>
  <si>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</si>
  <si>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</si>
  <si>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</si>
  <si>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</si>
  <si>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</si>
  <si>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</si>
  <si>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</si>
  <si>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</si>
  <si>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</si>
  <si>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</si>
  <si>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</si>
  <si>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</si>
  <si>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</si>
  <si>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</si>
  <si>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</si>
  <si>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</si>
  <si>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</si>
  <si>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</si>
  <si>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</si>
  <si>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</si>
  <si>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</si>
  <si>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</si>
  <si>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</si>
  <si>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</si>
  <si>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</si>
  <si>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</si>
  <si>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</si>
  <si>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</si>
  <si>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</si>
  <si>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</si>
  <si>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</si>
  <si>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</si>
  <si>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</si>
  <si>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</si>
  <si>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</si>
  <si>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</si>
  <si>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</si>
  <si>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</si>
  <si>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</si>
  <si>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</si>
  <si>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</si>
  <si>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</si>
  <si>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</si>
  <si>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</si>
  <si>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</si>
  <si>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</si>
  <si>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</si>
  <si>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</si>
  <si>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</si>
  <si>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</si>
  <si>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</si>
  <si>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</si>
  <si>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</si>
  <si>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</si>
  <si>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</si>
  <si>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</si>
  <si>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</si>
  <si>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</si>
  <si>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</si>
  <si>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</si>
  <si>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</si>
  <si>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</si>
  <si>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</si>
  <si>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</si>
  <si>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</si>
  <si>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</si>
  <si>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</si>
  <si>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</si>
  <si>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</si>
  <si>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</si>
  <si>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</si>
  <si>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</si>
  <si>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</si>
  <si>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</si>
  <si>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</si>
  <si>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</si>
  <si>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</si>
  <si>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</si>
  <si>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</si>
  <si>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</si>
  <si>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</si>
  <si>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</si>
  <si>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</si>
  <si>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</si>
  <si>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</si>
  <si>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</si>
  <si>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</si>
  <si>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</si>
  <si>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</si>
  <si>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</si>
  <si>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</si>
  <si>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</si>
  <si>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</si>
  <si>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</si>
  <si>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</si>
  <si>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</si>
  <si>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</si>
  <si>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</si>
  <si>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</si>
  <si>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</si>
  <si>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</si>
  <si>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</si>
  <si>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</si>
  <si>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</si>
  <si>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</si>
  <si>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</si>
  <si>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</si>
  <si>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</si>
  <si>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</si>
  <si>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</si>
  <si>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</si>
  <si>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</si>
  <si>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</si>
  <si>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</si>
  <si>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</si>
  <si>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</si>
  <si>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</si>
  <si>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</si>
  <si>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</si>
  <si>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</si>
  <si>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</si>
  <si>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</si>
  <si>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</si>
  <si>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</si>
  <si>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</si>
  <si>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</si>
  <si>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</si>
  <si>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</si>
  <si>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</si>
  <si>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</si>
  <si>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</si>
  <si>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</si>
  <si>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</si>
  <si>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</si>
  <si>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</si>
  <si>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</si>
  <si>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</si>
  <si>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</si>
  <si>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</si>
  <si>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</si>
  <si>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</si>
  <si>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</si>
  <si>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</si>
  <si>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</si>
  <si>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</si>
  <si>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</si>
  <si>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</si>
  <si>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</si>
  <si>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</si>
  <si>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</si>
  <si>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</si>
  <si>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</si>
  <si>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</si>
  <si>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</si>
  <si>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</si>
  <si>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</si>
  <si>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</si>
  <si>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</si>
  <si>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</si>
  <si>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</si>
  <si>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</si>
  <si>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</si>
  <si>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</si>
  <si>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</si>
  <si>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</si>
  <si>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</si>
  <si>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</si>
  <si>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</si>
  <si>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</si>
  <si>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</si>
  <si>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</si>
  <si>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</si>
  <si>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</si>
  <si>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</si>
  <si>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</si>
  <si>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</si>
  <si>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</si>
  <si>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</si>
  <si>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</si>
  <si>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</si>
  <si>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</si>
  <si>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</si>
  <si>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</si>
  <si>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</si>
  <si>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</si>
  <si>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</si>
  <si>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</si>
  <si>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</si>
  <si>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</si>
  <si>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</si>
  <si>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</si>
  <si>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</si>
  <si>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</si>
  <si>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</si>
  <si>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</si>
  <si>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</si>
  <si>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</si>
  <si>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</si>
  <si>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</si>
  <si>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</si>
  <si>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</si>
  <si>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</si>
  <si>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</si>
  <si>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</si>
  <si>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</si>
  <si>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</si>
  <si>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</si>
  <si>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</si>
  <si>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</si>
  <si>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</si>
  <si>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</si>
  <si>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</si>
  <si>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</si>
  <si>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</si>
  <si>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</si>
  <si>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</si>
  <si>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</si>
  <si>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</si>
  <si>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</si>
  <si>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</si>
  <si>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</si>
  <si>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</si>
  <si>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</si>
  <si>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</si>
  <si>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</si>
  <si>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</si>
  <si>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</si>
  <si>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</si>
  <si>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</si>
  <si>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</si>
  <si>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</si>
  <si>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</si>
  <si>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</si>
  <si>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</si>
  <si>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</si>
  <si>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</si>
  <si>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</si>
  <si>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</si>
  <si>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</si>
  <si>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</si>
  <si>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</si>
  <si>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</si>
  <si>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</si>
  <si>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</si>
  <si>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</si>
  <si>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</si>
  <si>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</si>
  <si>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</si>
  <si>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</si>
  <si>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</si>
  <si>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</si>
  <si>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</si>
  <si>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</si>
  <si>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</si>
  <si>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</si>
  <si>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</si>
  <si>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</si>
  <si>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</si>
  <si>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</si>
  <si>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</si>
  <si>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</si>
  <si>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</si>
  <si>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</si>
  <si>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</si>
  <si>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</si>
  <si>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</si>
  <si>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</si>
  <si>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</si>
  <si>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</si>
  <si>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</si>
  <si>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</si>
  <si>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</si>
  <si>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</si>
  <si>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</si>
  <si>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</si>
  <si>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</si>
  <si>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</si>
  <si>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</si>
  <si>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</si>
  <si>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</si>
  <si>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</si>
  <si>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</si>
  <si>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</si>
  <si>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</si>
  <si>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</si>
  <si>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</si>
  <si>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</si>
  <si>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</si>
  <si>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</si>
  <si>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</si>
  <si>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</si>
  <si>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</si>
  <si>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</si>
  <si>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</si>
  <si>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</si>
  <si>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</si>
  <si>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</si>
  <si>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</si>
  <si>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</si>
  <si>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</si>
  <si>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</si>
  <si>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</si>
  <si>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</si>
  <si>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</si>
  <si>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</si>
  <si>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</si>
  <si>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</si>
  <si>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</si>
  <si>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</si>
  <si>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</si>
  <si>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</si>
  <si>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</si>
  <si>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</si>
  <si>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</si>
  <si>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</si>
  <si>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</si>
  <si>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</si>
  <si>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</si>
  <si>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</si>
  <si>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</si>
  <si>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</si>
  <si>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</si>
  <si>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</si>
  <si>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</si>
  <si>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</si>
  <si>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</si>
  <si>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</si>
  <si>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</si>
  <si>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</si>
  <si>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</si>
  <si>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</si>
  <si>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</si>
  <si>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</si>
  <si>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</si>
  <si>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</si>
  <si>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</si>
  <si>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</si>
  <si>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</si>
  <si>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</si>
  <si>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</si>
  <si>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</si>
  <si>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</si>
  <si>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</si>
  <si>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</si>
  <si>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</si>
  <si>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</si>
  <si>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</si>
  <si>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</si>
  <si>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</si>
  <si>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</si>
  <si>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</si>
  <si>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</si>
  <si>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</si>
  <si>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</si>
  <si>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</si>
  <si>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</si>
  <si>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</si>
  <si>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</si>
  <si>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</si>
  <si>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</si>
  <si>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</si>
  <si>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</si>
  <si>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</si>
  <si>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</si>
  <si>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</si>
  <si>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</si>
  <si>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</si>
  <si>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</si>
  <si>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</si>
  <si>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</si>
  <si>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</si>
  <si>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</si>
  <si>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</si>
  <si>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</si>
  <si>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</si>
  <si>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</si>
  <si>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</si>
  <si>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</si>
  <si>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</si>
  <si>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</si>
  <si>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</si>
  <si>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</si>
  <si>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</si>
  <si>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</si>
  <si>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</si>
  <si>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</si>
  <si>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</si>
  <si>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</si>
  <si>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</si>
  <si>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</si>
  <si>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</si>
  <si>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</si>
  <si>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</si>
  <si>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</si>
  <si>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</si>
  <si>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</si>
  <si>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</si>
  <si>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</si>
  <si>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</si>
  <si>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</si>
  <si>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</si>
  <si>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</si>
  <si>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</si>
  <si>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</si>
  <si>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</si>
  <si>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</si>
  <si>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</si>
  <si>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</si>
  <si>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</si>
  <si>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</si>
  <si>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</si>
  <si>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</si>
  <si>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</si>
  <si>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</si>
  <si>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</si>
  <si>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</si>
  <si>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</si>
  <si>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</si>
  <si>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</si>
  <si>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</si>
  <si>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</si>
  <si>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</si>
  <si>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</si>
  <si>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</si>
  <si>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</si>
  <si>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</si>
  <si>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</si>
  <si>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</si>
  <si>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</si>
  <si>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</si>
  <si>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</si>
  <si>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</si>
  <si>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</si>
  <si>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</si>
  <si>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</si>
  <si>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</si>
  <si>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</si>
  <si>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</si>
  <si>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</si>
  <si>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</si>
  <si>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</si>
  <si>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</si>
  <si>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</si>
  <si>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</si>
  <si>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</si>
  <si>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</si>
  <si>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</si>
  <si>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</si>
  <si>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</si>
  <si>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</si>
  <si>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</si>
  <si>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</si>
  <si>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</si>
  <si>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</si>
  <si>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</si>
  <si>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</si>
  <si>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</si>
  <si>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</si>
  <si>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</si>
  <si>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</si>
  <si>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</si>
  <si>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</si>
  <si>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</si>
  <si>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</si>
  <si>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</si>
  <si>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</si>
  <si>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</si>
  <si>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</si>
  <si>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</si>
  <si>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</si>
  <si>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</si>
  <si>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</si>
  <si>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</si>
  <si>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</si>
  <si>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</si>
  <si>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</si>
  <si>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</si>
  <si>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</si>
  <si>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</si>
  <si>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</si>
  <si>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</si>
  <si>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</si>
  <si>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</si>
  <si>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</si>
  <si>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</si>
  <si>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</si>
  <si>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</si>
  <si>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</si>
  <si>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</si>
  <si>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datos2021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</si>
  <si>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</si>
  <si>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</si>
  <si>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</si>
  <si>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</si>
  <si>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</si>
  <si>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</si>
  <si>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</si>
  <si>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</si>
  <si>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</si>
  <si>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</si>
  <si>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</si>
  <si>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</si>
  <si>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</si>
  <si>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</si>
  <si>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</si>
  <si>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</si>
  <si>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</si>
  <si>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</si>
  <si>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</si>
  <si>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</si>
  <si>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</si>
  <si>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</si>
  <si>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</si>
  <si>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</si>
  <si>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</si>
  <si>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RESULTADOS AÑO 2022</t>
  </si>
  <si>
    <t>datos2022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</si>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</sst>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1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Porcentaje" xfId="2" builtinId="5"/>
  </cellStyles>
  <dxfs count="210"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09"/>
      <tableStyleElement type="headerRow" dxfId="208"/>
      <tableStyleElement type="firstRowStripe" dxfId="207"/>
    </tableStyle>
    <tableStyle name="TableStyleQueryInfo" pivot="0" count="3" xr9:uid="{00000000-0011-0000-FFFF-FFFF01000000}">
      <tableStyleElement type="wholeTable" dxfId="206"/>
      <tableStyleElement type="headerRow" dxfId="205"/>
      <tableStyleElement type="firstRowStripe" dxfId="204"/>
    </tableStyle>
    <tableStyle name="TableStyleQueryPreview" pivot="0" count="3" xr9:uid="{00000000-0011-0000-FFFF-FFFF02000000}">
      <tableStyleElement type="wholeTable" dxfId="203"/>
      <tableStyleElement type="headerRow" dxfId="202"/>
      <tableStyleElement type="firstRowStripe" dxfId="201"/>
    </tableStyle>
    <tableStyle name="TableStyleQueryResult" pivot="0" count="3" xr9:uid="{00000000-0011-0000-FFFF-FFFF03000000}">
      <tableStyleElement type="wholeTable" dxfId="200"/>
      <tableStyleElement type="headerRow" dxfId="199"/>
      <tableStyleElement type="firstRowStripe" dxfId="19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5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4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3" xr16:uid="{942AEE7A-7FB5-4190-A9C6-BD6D6ACD28B7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7" dataDxfId="196">
  <autoFilter ref="A1:Z1015" xr:uid="{00000000-0009-0000-0100-000001000000}"/>
  <tableColumns count="26">
    <tableColumn id="53" xr3:uid="{00000000-0010-0000-0000-000035000000}" uniqueName="53" name="cdgo_indicador" queryTableFieldId="1" dataDxfId="195"/>
    <tableColumn id="54" xr3:uid="{00000000-0010-0000-0000-000036000000}" uniqueName="54" name="nombre_indicador" queryTableFieldId="2" dataDxfId="194"/>
    <tableColumn id="55" xr3:uid="{00000000-0010-0000-0000-000037000000}" uniqueName="55" name="meta_ene" queryTableFieldId="3" dataDxfId="193"/>
    <tableColumn id="56" xr3:uid="{00000000-0010-0000-0000-000038000000}" uniqueName="56" name="meta_feb" queryTableFieldId="4" dataDxfId="192"/>
    <tableColumn id="57" xr3:uid="{00000000-0010-0000-0000-000039000000}" uniqueName="57" name="meta_mar" queryTableFieldId="5" dataDxfId="191"/>
    <tableColumn id="58" xr3:uid="{00000000-0010-0000-0000-00003A000000}" uniqueName="58" name="meta_abr" queryTableFieldId="6" dataDxfId="190"/>
    <tableColumn id="59" xr3:uid="{00000000-0010-0000-0000-00003B000000}" uniqueName="59" name="meta_may" queryTableFieldId="7" dataDxfId="189"/>
    <tableColumn id="60" xr3:uid="{00000000-0010-0000-0000-00003C000000}" uniqueName="60" name="meta_jun" queryTableFieldId="8" dataDxfId="188"/>
    <tableColumn id="61" xr3:uid="{00000000-0010-0000-0000-00003D000000}" uniqueName="61" name="meta_jul" queryTableFieldId="9" dataDxfId="187"/>
    <tableColumn id="62" xr3:uid="{00000000-0010-0000-0000-00003E000000}" uniqueName="62" name="meta_ago" queryTableFieldId="10" dataDxfId="186"/>
    <tableColumn id="63" xr3:uid="{00000000-0010-0000-0000-00003F000000}" uniqueName="63" name="meta_sep" queryTableFieldId="11" dataDxfId="185"/>
    <tableColumn id="64" xr3:uid="{00000000-0010-0000-0000-000040000000}" uniqueName="64" name="meta_oct" queryTableFieldId="12" dataDxfId="184"/>
    <tableColumn id="65" xr3:uid="{00000000-0010-0000-0000-000041000000}" uniqueName="65" name="meta_nov" queryTableFieldId="13" dataDxfId="183"/>
    <tableColumn id="66" xr3:uid="{00000000-0010-0000-0000-000042000000}" uniqueName="66" name="meta_dic" queryTableFieldId="14" dataDxfId="182"/>
    <tableColumn id="67" xr3:uid="{00000000-0010-0000-0000-000043000000}" uniqueName="67" name="real_ene" queryTableFieldId="15" dataDxfId="181"/>
    <tableColumn id="68" xr3:uid="{00000000-0010-0000-0000-000044000000}" uniqueName="68" name="real_feb" queryTableFieldId="16" dataDxfId="180"/>
    <tableColumn id="69" xr3:uid="{00000000-0010-0000-0000-000045000000}" uniqueName="69" name="real_mar" queryTableFieldId="17" dataDxfId="179"/>
    <tableColumn id="70" xr3:uid="{00000000-0010-0000-0000-000046000000}" uniqueName="70" name="real_abr" queryTableFieldId="18" dataDxfId="178"/>
    <tableColumn id="71" xr3:uid="{00000000-0010-0000-0000-000047000000}" uniqueName="71" name="real_may" queryTableFieldId="19" dataDxfId="177"/>
    <tableColumn id="72" xr3:uid="{00000000-0010-0000-0000-000048000000}" uniqueName="72" name="real_jun" queryTableFieldId="20" dataDxfId="176"/>
    <tableColumn id="73" xr3:uid="{00000000-0010-0000-0000-000049000000}" uniqueName="73" name="real_jul" queryTableFieldId="21" dataDxfId="175"/>
    <tableColumn id="74" xr3:uid="{00000000-0010-0000-0000-00004A000000}" uniqueName="74" name="real_ago" queryTableFieldId="22" dataDxfId="174"/>
    <tableColumn id="75" xr3:uid="{00000000-0010-0000-0000-00004B000000}" uniqueName="75" name="real_sep" queryTableFieldId="23" dataDxfId="173"/>
    <tableColumn id="76" xr3:uid="{00000000-0010-0000-0000-00004C000000}" uniqueName="76" name="real_oct" queryTableFieldId="24" dataDxfId="172"/>
    <tableColumn id="77" xr3:uid="{00000000-0010-0000-0000-00004D000000}" uniqueName="77" name="real_nov" queryTableFieldId="25" dataDxfId="171"/>
    <tableColumn id="78" xr3:uid="{00000000-0010-0000-0000-00004E000000}" uniqueName="78" name="real_dic" queryTableFieldId="26" dataDxfId="170"/>
  </tableColumns>
  <tableStyleInfo name="TableStyleQueryResult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69" dataDxfId="168">
  <autoFilter ref="A1:Z1584" xr:uid="{10A7A218-76EB-4401-9E31-6139FCFC1D6A}"/>
  <tableColumns count="26">
    <tableColumn id="1" xr3:uid="{6C824A88-684D-449B-95A3-BB8F89D79E94}" name="cdgo_indicador" dataDxfId="167"/>
    <tableColumn id="2" xr3:uid="{C3C1FC2E-49CB-49E2-B135-DDB76EF95B50}" name="nombre_indicador" dataDxfId="166"/>
    <tableColumn id="3" xr3:uid="{8581DE4B-5FEF-4DBD-B87E-5EC48D4EE1FD}" name="meta_ene" dataDxfId="165"/>
    <tableColumn id="4" xr3:uid="{8BCA4F4C-B643-4775-8A85-592911FC57BB}" name="meta_feb" dataDxfId="164"/>
    <tableColumn id="5" xr3:uid="{FAB348A6-F098-45F9-AE38-4E5DC18FA53F}" name="meta_mar" dataDxfId="163"/>
    <tableColumn id="6" xr3:uid="{8FA83840-B661-4EC4-8360-A90340E04C1A}" name="meta_abr" dataDxfId="162"/>
    <tableColumn id="7" xr3:uid="{3CDDA93A-F36F-4207-80A8-A0F913FC9E2C}" name="meta_may" dataDxfId="161"/>
    <tableColumn id="8" xr3:uid="{BF4C25BF-9E8C-4FDD-83B8-5C4F8B7CEEFC}" name="meta_jun" dataDxfId="160"/>
    <tableColumn id="9" xr3:uid="{3CC7A16C-F00F-4725-AF2F-D01252E55C93}" name="meta_jul" dataDxfId="159"/>
    <tableColumn id="10" xr3:uid="{08ECE03E-C002-4189-9C7F-515548DF2A47}" name="meta_ago" dataDxfId="158"/>
    <tableColumn id="11" xr3:uid="{0D8C7010-4462-4BFB-8074-8CB461A478D6}" name="meta_sep" dataDxfId="157"/>
    <tableColumn id="12" xr3:uid="{36AFF522-48FA-4423-8CD8-416640A1988F}" name="meta_oct" dataDxfId="156"/>
    <tableColumn id="13" xr3:uid="{44FFD310-09CF-4B6F-B61F-347F195A4272}" name="meta_nov" dataDxfId="155"/>
    <tableColumn id="14" xr3:uid="{2005CE4F-0642-4F21-BC87-8E1DE49EEFF1}" name="meta_dic" dataDxfId="154"/>
    <tableColumn id="15" xr3:uid="{B24F50DF-28B4-4A4C-B9C9-F8D932DB05B7}" name="real_ene" dataDxfId="153"/>
    <tableColumn id="16" xr3:uid="{8E22D08C-F531-4454-910E-FC6DCF19FC79}" name="real_feb" dataDxfId="152"/>
    <tableColumn id="17" xr3:uid="{CB7FE10B-C0B8-4805-970A-5636D3A816C3}" name="real_mar" dataDxfId="151"/>
    <tableColumn id="18" xr3:uid="{FE519F84-D74E-44EC-A59B-C0365A2D9A38}" name="real_abr" dataDxfId="150"/>
    <tableColumn id="19" xr3:uid="{6FD4A470-2533-4356-A4B2-C6C6892491C0}" name="real_may" dataDxfId="149"/>
    <tableColumn id="20" xr3:uid="{0DC2EF84-6F29-42AF-8C72-DC881CD74122}" name="real_jun" dataDxfId="148"/>
    <tableColumn id="21" xr3:uid="{29F4313A-2CDB-4001-98DD-6A87F2C54A2A}" name="real_jul" dataDxfId="147"/>
    <tableColumn id="22" xr3:uid="{D4F44953-8A31-40B6-9768-CCF5BAF0E397}" name="real_ago" dataDxfId="146"/>
    <tableColumn id="23" xr3:uid="{D6C0C42D-FAC2-42E5-AB53-6A01826186FD}" name="real_sep" dataDxfId="145"/>
    <tableColumn id="24" xr3:uid="{E246233B-164B-49FC-88BE-54F93BC39CD5}" name="real_oct" dataDxfId="144"/>
    <tableColumn id="25" xr3:uid="{BC8557EE-6AD8-40D8-A9E2-7AEFD535E1F3}" name="real_nov" dataDxfId="143"/>
    <tableColumn id="26" xr3:uid="{4AA8AA94-F5D2-4DCF-AB36-33C8015DC7B3}" name="real_dic" dataDxfId="142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1" dataDxfId="140">
  <autoFilter ref="A1:Z990" xr:uid="{EC9368C9-12ED-41C8-8AA7-4A5CD7FAE60A}"/>
  <tableColumns count="26">
    <tableColumn id="1" xr3:uid="{3C9F6D32-F339-4D42-8D7C-A378B31966DC}" name="cdgo_indicador" dataDxfId="139"/>
    <tableColumn id="2" xr3:uid="{6E249CF8-CCAF-4C5B-A425-B2278D2CF4D6}" name="nombre_indicador" dataDxfId="138"/>
    <tableColumn id="3" xr3:uid="{86CFA034-A8DF-40E3-A0C3-7C354927A9B2}" name="meta_ene" dataDxfId="137"/>
    <tableColumn id="4" xr3:uid="{8E9378D9-7FA1-4AFA-8D3E-C690967EA28E}" name="meta_feb" dataDxfId="136"/>
    <tableColumn id="5" xr3:uid="{D219C117-6013-4319-A3C3-86EC0DEBB919}" name="meta_mar" dataDxfId="135"/>
    <tableColumn id="6" xr3:uid="{3A1A4011-6E10-47F6-91DA-12EF9EDFF2C4}" name="meta_abr" dataDxfId="134"/>
    <tableColumn id="7" xr3:uid="{A3FDC12F-18E8-4EE4-8DD1-4B01CE0206CF}" name="meta_may" dataDxfId="133"/>
    <tableColumn id="8" xr3:uid="{BC1CA5F1-CBD0-4EDF-9A6E-6A12F6F2A190}" name="meta_jun" dataDxfId="132"/>
    <tableColumn id="9" xr3:uid="{F93681D0-510D-46F1-A6C4-4E5E13510984}" name="meta_jul" dataDxfId="131"/>
    <tableColumn id="10" xr3:uid="{AF1C064D-338B-4848-840F-2AE85552DAA9}" name="meta_ago" dataDxfId="130"/>
    <tableColumn id="11" xr3:uid="{E6E9EC61-FB58-47AE-92E0-BD2FD3CAC463}" name="meta_sep" dataDxfId="129"/>
    <tableColumn id="12" xr3:uid="{BD080943-9CA8-4100-85DF-24835257B4CB}" name="meta_oct" dataDxfId="128"/>
    <tableColumn id="13" xr3:uid="{58B952ED-F12C-4E0A-A566-BE4A546FCEFC}" name="meta_nov" dataDxfId="127"/>
    <tableColumn id="14" xr3:uid="{016CC1E2-F523-4C2B-9352-557543466223}" name="meta_dic" dataDxfId="126"/>
    <tableColumn id="15" xr3:uid="{AE42D07B-B5BC-4281-9F9E-93E853F410D9}" name="real_ene" dataDxfId="125"/>
    <tableColumn id="16" xr3:uid="{3A20E25E-620D-4C8A-91C2-2DB2374D9660}" name="real_feb" dataDxfId="124"/>
    <tableColumn id="17" xr3:uid="{D3DC9EA4-A8A1-42FA-9D16-00712C1A806A}" name="real_mar" dataDxfId="123"/>
    <tableColumn id="18" xr3:uid="{44DDF2F9-B8F2-4879-9BA0-66C96E5D0E9E}" name="real_abr" dataDxfId="122"/>
    <tableColumn id="19" xr3:uid="{82074DE8-9520-4BCF-9D9B-F2DC1B52960F}" name="real_may" dataDxfId="121"/>
    <tableColumn id="20" xr3:uid="{DD9289A4-26AC-40AB-835F-52DD257CF477}" name="real_jun" dataDxfId="120"/>
    <tableColumn id="21" xr3:uid="{1EE8081E-B556-47AF-A31B-D5C0AE5E5974}" name="real_jul" dataDxfId="119"/>
    <tableColumn id="22" xr3:uid="{A81D8789-CDFF-4B50-B898-5FBAF540F6A3}" name="real_ago" dataDxfId="118"/>
    <tableColumn id="23" xr3:uid="{90A9F514-94A2-4712-8927-DFAD53FB0DBB}" name="real_sep" dataDxfId="117"/>
    <tableColumn id="24" xr3:uid="{24FA445B-1241-4A6F-B3FB-86FB4641C1A8}" name="real_oct" dataDxfId="116"/>
    <tableColumn id="25" xr3:uid="{A981EDAA-7DF7-471A-BC2C-E0EC73C713C1}" name="real_nov" dataDxfId="115"/>
    <tableColumn id="26" xr3:uid="{8D0D2898-49E2-47AF-9B1F-499EDC48FDB9}" name="real_dic" dataDxfId="114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3" dataDxfId="112">
  <autoFilter ref="A1:Z1022" xr:uid="{00000000-0009-0000-0100-000005000000}"/>
  <tableColumns count="26">
    <tableColumn id="27" xr3:uid="{00000000-0010-0000-0200-00001B000000}" uniqueName="27" name="cdgo_indicador" queryTableFieldId="1" dataDxfId="111"/>
    <tableColumn id="28" xr3:uid="{00000000-0010-0000-0200-00001C000000}" uniqueName="28" name="nombre_indicador" queryTableFieldId="2" dataDxfId="110"/>
    <tableColumn id="29" xr3:uid="{00000000-0010-0000-0200-00001D000000}" uniqueName="29" name="meta_ene" queryTableFieldId="3" dataDxfId="109"/>
    <tableColumn id="30" xr3:uid="{00000000-0010-0000-0200-00001E000000}" uniqueName="30" name="meta_feb" queryTableFieldId="4" dataDxfId="108"/>
    <tableColumn id="31" xr3:uid="{00000000-0010-0000-0200-00001F000000}" uniqueName="31" name="meta_mar" queryTableFieldId="5" dataDxfId="107"/>
    <tableColumn id="32" xr3:uid="{00000000-0010-0000-0200-000020000000}" uniqueName="32" name="meta_abr" queryTableFieldId="6" dataDxfId="106"/>
    <tableColumn id="33" xr3:uid="{00000000-0010-0000-0200-000021000000}" uniqueName="33" name="meta_may" queryTableFieldId="7" dataDxfId="105"/>
    <tableColumn id="34" xr3:uid="{00000000-0010-0000-0200-000022000000}" uniqueName="34" name="meta_jun" queryTableFieldId="8" dataDxfId="104"/>
    <tableColumn id="35" xr3:uid="{00000000-0010-0000-0200-000023000000}" uniqueName="35" name="meta_jul" queryTableFieldId="9" dataDxfId="103"/>
    <tableColumn id="36" xr3:uid="{00000000-0010-0000-0200-000024000000}" uniqueName="36" name="meta_ago" queryTableFieldId="10" dataDxfId="102"/>
    <tableColumn id="37" xr3:uid="{00000000-0010-0000-0200-000025000000}" uniqueName="37" name="meta_sep" queryTableFieldId="11" dataDxfId="101"/>
    <tableColumn id="38" xr3:uid="{00000000-0010-0000-0200-000026000000}" uniqueName="38" name="meta_oct" queryTableFieldId="12" dataDxfId="100"/>
    <tableColumn id="39" xr3:uid="{00000000-0010-0000-0200-000027000000}" uniqueName="39" name="meta_nov" queryTableFieldId="13" dataDxfId="99"/>
    <tableColumn id="40" xr3:uid="{00000000-0010-0000-0200-000028000000}" uniqueName="40" name="meta_dic" queryTableFieldId="14" dataDxfId="98"/>
    <tableColumn id="41" xr3:uid="{00000000-0010-0000-0200-000029000000}" uniqueName="41" name="real_ene" queryTableFieldId="15" dataDxfId="97"/>
    <tableColumn id="42" xr3:uid="{00000000-0010-0000-0200-00002A000000}" uniqueName="42" name="real_feb" queryTableFieldId="16" dataDxfId="96"/>
    <tableColumn id="43" xr3:uid="{00000000-0010-0000-0200-00002B000000}" uniqueName="43" name="real_mar" queryTableFieldId="17" dataDxfId="95"/>
    <tableColumn id="44" xr3:uid="{00000000-0010-0000-0200-00002C000000}" uniqueName="44" name="real_abr" queryTableFieldId="18" dataDxfId="94"/>
    <tableColumn id="45" xr3:uid="{00000000-0010-0000-0200-00002D000000}" uniqueName="45" name="real_may" queryTableFieldId="19" dataDxfId="93"/>
    <tableColumn id="46" xr3:uid="{00000000-0010-0000-0200-00002E000000}" uniqueName="46" name="real_jun" queryTableFieldId="20" dataDxfId="92"/>
    <tableColumn id="47" xr3:uid="{00000000-0010-0000-0200-00002F000000}" uniqueName="47" name="real_jul" queryTableFieldId="21" dataDxfId="91"/>
    <tableColumn id="48" xr3:uid="{00000000-0010-0000-0200-000030000000}" uniqueName="48" name="real_ago" queryTableFieldId="22" dataDxfId="90"/>
    <tableColumn id="49" xr3:uid="{00000000-0010-0000-0200-000031000000}" uniqueName="49" name="real_sep" queryTableFieldId="23" dataDxfId="89"/>
    <tableColumn id="50" xr3:uid="{00000000-0010-0000-0200-000032000000}" uniqueName="50" name="real_oct" queryTableFieldId="24" dataDxfId="88"/>
    <tableColumn id="51" xr3:uid="{00000000-0010-0000-0200-000033000000}" uniqueName="51" name="real_nov" queryTableFieldId="25" dataDxfId="87"/>
    <tableColumn id="52" xr3:uid="{00000000-0010-0000-0200-000034000000}" uniqueName="52" name="real_dic" queryTableFieldId="26" dataDxfId="86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5" dataDxfId="84">
  <autoFilter ref="A1:Z73" xr:uid="{00000000-000C-0000-FFFF-FFFF03000000}"/>
  <tableColumns count="26">
    <tableColumn id="1" xr3:uid="{F15AEBB8-F704-45CA-8D47-9DA544A1F9A4}" uniqueName="1" name="cdgo_indicador" queryTableFieldId="1" dataDxfId="25"/>
    <tableColumn id="2" xr3:uid="{2BF96EBC-3E8D-4C5A-904A-57061069F58C}" uniqueName="2" name="nombre_indicador" queryTableFieldId="2" dataDxfId="24"/>
    <tableColumn id="3" xr3:uid="{C0AF99A3-7A0F-4DF0-8B00-9C5B36B671D1}" uniqueName="3" name="meta_ene" queryTableFieldId="3" dataDxfId="23"/>
    <tableColumn id="4" xr3:uid="{871C6E59-EE80-48E0-B2F5-790083CAB974}" uniqueName="4" name="meta_feb" queryTableFieldId="4" dataDxfId="22"/>
    <tableColumn id="5" xr3:uid="{323407E6-F22F-4F36-9BDC-911293B6CBDD}" uniqueName="5" name="meta_mar" queryTableFieldId="5" dataDxfId="21"/>
    <tableColumn id="6" xr3:uid="{834758F0-F4B7-4C23-9274-44DBED51B661}" uniqueName="6" name="meta_abr" queryTableFieldId="6" dataDxfId="20"/>
    <tableColumn id="7" xr3:uid="{696E682A-16BC-444A-A18D-1C1C9D5606FB}" uniqueName="7" name="meta_may" queryTableFieldId="7" dataDxfId="19"/>
    <tableColumn id="8" xr3:uid="{A5AD6395-1AA1-4E13-B986-EC4E75714AD5}" uniqueName="8" name="meta_jun" queryTableFieldId="8" dataDxfId="18"/>
    <tableColumn id="9" xr3:uid="{FD56CEE1-D0B2-44F4-A624-A5C86E935703}" uniqueName="9" name="meta_jul" queryTableFieldId="9" dataDxfId="17"/>
    <tableColumn id="10" xr3:uid="{12EE58B3-B1AB-447B-9225-07A9F4B3ADD9}" uniqueName="10" name="meta_ago" queryTableFieldId="10" dataDxfId="16"/>
    <tableColumn id="11" xr3:uid="{0DE57A61-820C-418B-B519-511349437AB9}" uniqueName="11" name="meta_sep" queryTableFieldId="11" dataDxfId="15"/>
    <tableColumn id="12" xr3:uid="{3345C15A-B319-48EC-928C-3C01D532FDF8}" uniqueName="12" name="meta_oct" queryTableFieldId="12" dataDxfId="14"/>
    <tableColumn id="13" xr3:uid="{7A01509F-FC6B-485C-8150-91B1219F437D}" uniqueName="13" name="meta_nov" queryTableFieldId="13" dataDxfId="13"/>
    <tableColumn id="14" xr3:uid="{AFECFD02-3F84-4A89-B15D-2586F6DE87D5}" uniqueName="14" name="meta_dic" queryTableFieldId="14" dataDxfId="12"/>
    <tableColumn id="15" xr3:uid="{5616078F-6DF6-4779-B842-4EF4573FB645}" uniqueName="15" name="real_ene" queryTableFieldId="15" dataDxfId="11"/>
    <tableColumn id="16" xr3:uid="{136DC875-CC04-4379-942C-8C8797BD5977}" uniqueName="16" name="real_feb" queryTableFieldId="16" dataDxfId="10"/>
    <tableColumn id="17" xr3:uid="{FE63C4A9-819E-4A6F-A2DC-4ABFDEBC1ECA}" uniqueName="17" name="real_mar" queryTableFieldId="17" dataDxfId="9"/>
    <tableColumn id="18" xr3:uid="{DB668C4D-1D7C-42B4-9DFB-83E7A8CEF437}" uniqueName="18" name="real_abr" queryTableFieldId="18" dataDxfId="8"/>
    <tableColumn id="19" xr3:uid="{75322721-B15C-4E57-AA8B-F23AA7EB681C}" uniqueName="19" name="real_may" queryTableFieldId="19" dataDxfId="7"/>
    <tableColumn id="20" xr3:uid="{5B6722E2-4530-4BC1-8BC0-255DBBA09BB7}" uniqueName="20" name="real_jun" queryTableFieldId="20" dataDxfId="6"/>
    <tableColumn id="21" xr3:uid="{43716876-CB8C-4D07-AAEF-AB964C430048}" uniqueName="21" name="real_jul" queryTableFieldId="21" dataDxfId="5"/>
    <tableColumn id="22" xr3:uid="{C4521ECC-1888-4A5C-8530-93BD2778B536}" uniqueName="22" name="real_ago" queryTableFieldId="22" dataDxfId="4"/>
    <tableColumn id="23" xr3:uid="{1C036860-EAD5-4B9E-AB3E-E165897464BB}" uniqueName="23" name="real_sep" queryTableFieldId="23" dataDxfId="3"/>
    <tableColumn id="24" xr3:uid="{946D5EC7-D98F-4127-907B-B18F9971FEC3}" uniqueName="24" name="real_oct" queryTableFieldId="24" dataDxfId="2"/>
    <tableColumn id="25" xr3:uid="{D6B36435-8561-4CF3-BF83-57566FEEBB61}" uniqueName="25" name="real_nov" queryTableFieldId="25" dataDxfId="1"/>
    <tableColumn id="26" xr3:uid="{20AB2DBE-B893-4863-99AC-44AEC82E95B9}" uniqueName="26" name="real_dic" queryTableFieldId="26" dataDxfId="0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83" dataDxfId="82">
  <autoFilter ref="A1:Z73" xr:uid="{00000000-000C-0000-FFFF-FFFF04000000}"/>
  <tableColumns count="26">
    <tableColumn id="1" xr3:uid="{5940B207-42CA-4286-A92D-D0074A4C77B8}" uniqueName="1" name="cdgo_indicador" queryTableFieldId="1" dataDxfId="51"/>
    <tableColumn id="2" xr3:uid="{8E617412-3D57-4D9A-A5CD-235619E9FD90}" uniqueName="2" name="nombre_indicador" queryTableFieldId="2" dataDxfId="50"/>
    <tableColumn id="3" xr3:uid="{CDF51242-048E-46EF-A00D-856D97DBF499}" uniqueName="3" name="meta_ene" queryTableFieldId="3" dataDxfId="49"/>
    <tableColumn id="4" xr3:uid="{155367B2-111C-4CA5-86D6-65E24CCE1630}" uniqueName="4" name="meta_feb" queryTableFieldId="4" dataDxfId="48"/>
    <tableColumn id="5" xr3:uid="{A22A74A4-1866-4A24-A68A-7229D44FF8E3}" uniqueName="5" name="meta_mar" queryTableFieldId="5" dataDxfId="47"/>
    <tableColumn id="6" xr3:uid="{9816B58F-F301-4134-8733-F75924B407B5}" uniqueName="6" name="meta_abr" queryTableFieldId="6" dataDxfId="46"/>
    <tableColumn id="7" xr3:uid="{A2D1E1CE-27D1-43A5-B71F-EA7D821F3C92}" uniqueName="7" name="meta_may" queryTableFieldId="7" dataDxfId="45"/>
    <tableColumn id="8" xr3:uid="{4FA802BD-1E5F-434E-A253-B36F6A081F0F}" uniqueName="8" name="meta_jun" queryTableFieldId="8" dataDxfId="44"/>
    <tableColumn id="9" xr3:uid="{29FE6380-39BC-4DC4-9771-FA2288419C1F}" uniqueName="9" name="meta_jul" queryTableFieldId="9" dataDxfId="43"/>
    <tableColumn id="10" xr3:uid="{A3968B05-7524-4BC6-8793-555B313E5AF7}" uniqueName="10" name="meta_ago" queryTableFieldId="10" dataDxfId="42"/>
    <tableColumn id="11" xr3:uid="{E51B8C25-723E-4707-83A7-6F89F8821526}" uniqueName="11" name="meta_sep" queryTableFieldId="11" dataDxfId="41"/>
    <tableColumn id="12" xr3:uid="{9ADF0B39-8943-49F5-989A-DA1DA876589F}" uniqueName="12" name="meta_oct" queryTableFieldId="12" dataDxfId="40"/>
    <tableColumn id="13" xr3:uid="{22C835E8-23F4-4090-ADB4-CB49D49489AB}" uniqueName="13" name="meta_nov" queryTableFieldId="13" dataDxfId="39"/>
    <tableColumn id="14" xr3:uid="{2544E1BB-82E1-4494-AF68-E5F7CA5A5AAC}" uniqueName="14" name="meta_dic" queryTableFieldId="14" dataDxfId="38"/>
    <tableColumn id="15" xr3:uid="{503A4CD6-9AC3-4F00-9AB1-BAB027E881A9}" uniqueName="15" name="real_ene" queryTableFieldId="15" dataDxfId="37"/>
    <tableColumn id="16" xr3:uid="{9F0D3219-5879-4D8C-8596-3F685DCBB5A7}" uniqueName="16" name="real_feb" queryTableFieldId="16" dataDxfId="36"/>
    <tableColumn id="17" xr3:uid="{5DFC1D6D-A4A3-4BD9-8496-3787A27A19CC}" uniqueName="17" name="real_mar" queryTableFieldId="17" dataDxfId="35"/>
    <tableColumn id="18" xr3:uid="{46C6AF67-7F00-492A-9517-504D8CCC703C}" uniqueName="18" name="real_abr" queryTableFieldId="18" dataDxfId="34"/>
    <tableColumn id="19" xr3:uid="{76CCD220-6844-4101-9FC2-67EAE588229F}" uniqueName="19" name="real_may" queryTableFieldId="19" dataDxfId="33"/>
    <tableColumn id="20" xr3:uid="{6EB614D1-8FE0-4987-85FB-AD16F30A406E}" uniqueName="20" name="real_jun" queryTableFieldId="20" dataDxfId="32"/>
    <tableColumn id="21" xr3:uid="{34F2CC99-53A6-47BF-9E11-57D601F2439B}" uniqueName="21" name="real_jul" queryTableFieldId="21" dataDxfId="31"/>
    <tableColumn id="22" xr3:uid="{58256F7D-C070-4478-AE5D-8F24CBE59B89}" uniqueName="22" name="real_ago" queryTableFieldId="22" dataDxfId="30"/>
    <tableColumn id="23" xr3:uid="{ACAB93B3-2F63-4CD8-A70A-0CBBE6655FA6}" uniqueName="23" name="real_sep" queryTableFieldId="23" dataDxfId="29"/>
    <tableColumn id="24" xr3:uid="{D3C5A066-0743-461F-9DD1-92105E397D56}" uniqueName="24" name="real_oct" queryTableFieldId="24" dataDxfId="28"/>
    <tableColumn id="25" xr3:uid="{250C3A03-2138-4601-9227-E6F98AE58114}" uniqueName="25" name="real_nov" queryTableFieldId="25" dataDxfId="27"/>
    <tableColumn id="26" xr3:uid="{755F0C32-A46F-4996-81D3-37EB78242DDA}" uniqueName="26" name="real_dic" queryTableFieldId="26" dataDxfId="26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81" dataDxfId="80">
  <autoFilter ref="A1:Z4446" xr:uid="{174F83E5-096F-433F-BDD5-7524F4B8E09E}"/>
  <tableColumns count="26">
    <tableColumn id="1" xr3:uid="{7C228E96-3ECA-4097-B73A-D7CB419D8F6C}" name="cdgo_indicador" dataDxfId="79"/>
    <tableColumn id="2" xr3:uid="{BAAFD1DC-2D76-4759-919D-CA89003B2B83}" name="nombre_indicador" dataDxfId="78"/>
    <tableColumn id="3" xr3:uid="{2E02DD25-4408-49A5-B2F3-00A5B5AEBF0E}" name="meta_ene" dataDxfId="77"/>
    <tableColumn id="4" xr3:uid="{183B17D4-6972-4C52-A5A2-CD67358DF452}" name="meta_feb" dataDxfId="76"/>
    <tableColumn id="5" xr3:uid="{2E6B9DCF-F91D-4385-929C-6CF30415F2ED}" name="meta_mar" dataDxfId="75"/>
    <tableColumn id="6" xr3:uid="{48A6ACB3-941E-4145-8A58-67DFAC14871B}" name="meta_abr" dataDxfId="74"/>
    <tableColumn id="7" xr3:uid="{46AA7F34-846C-4AD0-8A4F-C4067EE6D8F6}" name="meta_may" dataDxfId="73"/>
    <tableColumn id="8" xr3:uid="{7CF6EE47-D293-4F19-A63C-A15C2B4DCD48}" name="meta_jun" dataDxfId="72"/>
    <tableColumn id="9" xr3:uid="{A1C53169-E1ED-480A-A5A2-928560A4FCC5}" name="meta_jul" dataDxfId="71"/>
    <tableColumn id="10" xr3:uid="{452A847C-0E61-4F5C-9516-4BE57D0A38E2}" name="meta_ago" dataDxfId="70"/>
    <tableColumn id="11" xr3:uid="{B824BAA3-C4B9-4868-9BB7-4C9C1ABD5789}" name="meta_sep" dataDxfId="69"/>
    <tableColumn id="12" xr3:uid="{AEF136DB-16DC-4C9B-A03C-222B2D37877A}" name="meta_oct" dataDxfId="68"/>
    <tableColumn id="13" xr3:uid="{46FCFD33-0247-4718-8665-D12488B71A86}" name="meta_nov" dataDxfId="67"/>
    <tableColumn id="14" xr3:uid="{26A9B33C-B75C-4A6D-9134-ECBCA5768916}" name="meta_dic" dataDxfId="66"/>
    <tableColumn id="15" xr3:uid="{8C618040-4175-47FA-B226-9F2E012D2CAC}" name="real_ene" dataDxfId="65"/>
    <tableColumn id="16" xr3:uid="{688E3E45-3EBE-42B3-AF8A-2F99527A7B15}" name="real_feb" dataDxfId="64"/>
    <tableColumn id="17" xr3:uid="{FDC555A3-010E-4D4F-AF07-084341996A50}" name="real_mar" dataDxfId="63"/>
    <tableColumn id="18" xr3:uid="{4996BC02-9C47-4065-AD0D-389C29598B50}" name="real_abr" dataDxfId="62"/>
    <tableColumn id="19" xr3:uid="{507593E8-0974-4FE1-AFB2-FB41DB08258C}" name="real_may" dataDxfId="61"/>
    <tableColumn id="20" xr3:uid="{B1EDE654-A880-4C0D-AC84-277441FB5A47}" name="real_jun" dataDxfId="60"/>
    <tableColumn id="21" xr3:uid="{B56B887D-B5FA-4A4D-9A1A-2A02E80D05EC}" name="real_jul" dataDxfId="59"/>
    <tableColumn id="22" xr3:uid="{83C1468B-AC0E-490D-AB90-E46AE37A3C53}" name="real_ago" dataDxfId="58"/>
    <tableColumn id="23" xr3:uid="{F9F864B9-1DF9-49CC-ABBF-DD35BAB5BFB7}" name="real_sep" dataDxfId="57"/>
    <tableColumn id="24" xr3:uid="{8F1BEE31-4BFB-4286-9232-872E912623B2}" name="real_oct" dataDxfId="56"/>
    <tableColumn id="25" xr3:uid="{A7ECA39F-CDB7-4F6E-95D3-F1167457D81D}" name="real_nov" dataDxfId="55"/>
    <tableColumn id="26" xr3:uid="{49134D2D-DBF8-4889-BEF7-F0A4AD13C619}" name="real_dic" dataDxfId="54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53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77165F6-CC54-4D11-8A8E-F2E340AFB2E3}" name="Ventas_Nuevas_Desinstalaciones__2022" displayName="Ventas_Nuevas_Desinstalaciones__2022" ref="A1:Z1084" tableType="queryTable" totalsRowShown="0">
  <autoFilter ref="A1:Z1084" xr:uid="{877165F6-CC54-4D11-8A8E-F2E340AFB2E3}"/>
  <tableColumns count="26">
    <tableColumn id="1" xr3:uid="{03171F37-ACC2-466F-93DB-E37F79BD89CA}" uniqueName="1" name="cdgo_indicador" queryTableFieldId="1"/>
    <tableColumn id="2" xr3:uid="{3535EAA8-724B-49AB-BD8C-7D7126C229AF}" uniqueName="2" name="nombre_indicador" queryTableFieldId="2" dataDxfId="52"/>
    <tableColumn id="3" xr3:uid="{86424C3C-62EA-4C98-956C-446B2992996D}" uniqueName="3" name="meta_ene" queryTableFieldId="3"/>
    <tableColumn id="4" xr3:uid="{9B3E5810-82B5-4574-B2CD-EAC0DDC5D561}" uniqueName="4" name="meta_feb" queryTableFieldId="4"/>
    <tableColumn id="5" xr3:uid="{6D895315-D1A8-407E-B217-D54E7FF755B3}" uniqueName="5" name="meta_mar" queryTableFieldId="5"/>
    <tableColumn id="6" xr3:uid="{F062FD7B-2985-4060-8A5D-47AAF165D858}" uniqueName="6" name="meta_abr" queryTableFieldId="6"/>
    <tableColumn id="7" xr3:uid="{E0595891-62CD-42B8-9899-9EFCC9063AB4}" uniqueName="7" name="meta_may" queryTableFieldId="7"/>
    <tableColumn id="8" xr3:uid="{1828ACE1-721D-4A9D-83DC-80A82E80F02C}" uniqueName="8" name="meta_jun" queryTableFieldId="8"/>
    <tableColumn id="9" xr3:uid="{CF29124F-4FA3-4EDD-9136-7ADF92B4D9ED}" uniqueName="9" name="meta_jul" queryTableFieldId="9"/>
    <tableColumn id="10" xr3:uid="{FB6CCFCE-DDAF-4A23-937F-3F8A08C62E4B}" uniqueName="10" name="meta_ago" queryTableFieldId="10"/>
    <tableColumn id="11" xr3:uid="{7428D5C8-CB99-4493-B040-9A426D09C37C}" uniqueName="11" name="meta_sep" queryTableFieldId="11"/>
    <tableColumn id="12" xr3:uid="{55B1E649-8A01-494D-A798-CEB1395B2052}" uniqueName="12" name="meta_oct" queryTableFieldId="12"/>
    <tableColumn id="13" xr3:uid="{4B4936A8-5759-4934-9C9D-E3A00513FDD2}" uniqueName="13" name="meta_nov" queryTableFieldId="13"/>
    <tableColumn id="14" xr3:uid="{81648BF3-9AD0-4DEC-9434-9FFEA63FD383}" uniqueName="14" name="meta_dic" queryTableFieldId="14"/>
    <tableColumn id="15" xr3:uid="{D008A172-0B07-4F2F-B88E-FE936A3639E3}" uniqueName="15" name="real_ene" queryTableFieldId="15"/>
    <tableColumn id="16" xr3:uid="{6DBACCD3-D3ED-488E-A830-BCB4D9F6A688}" uniqueName="16" name="real_feb" queryTableFieldId="16"/>
    <tableColumn id="17" xr3:uid="{84935D48-0A3E-402C-8ACE-630CA26127FC}" uniqueName="17" name="real_mar" queryTableFieldId="17"/>
    <tableColumn id="18" xr3:uid="{22C3BA60-C87B-401E-BEA1-DB72F18E6997}" uniqueName="18" name="real_abr" queryTableFieldId="18"/>
    <tableColumn id="19" xr3:uid="{01B79F43-CDA4-4364-84D1-1E7E10B3211D}" uniqueName="19" name="real_may" queryTableFieldId="19"/>
    <tableColumn id="20" xr3:uid="{DB65E436-AD23-45E4-AB9A-F33AABA269B2}" uniqueName="20" name="real_jun" queryTableFieldId="20"/>
    <tableColumn id="21" xr3:uid="{51E3978F-CE10-45FA-AA94-7CDE3656D1FE}" uniqueName="21" name="real_jul" queryTableFieldId="21"/>
    <tableColumn id="22" xr3:uid="{72D458D9-80A0-41C8-9A73-96771D1F19DF}" uniqueName="22" name="real_ago" queryTableFieldId="22"/>
    <tableColumn id="23" xr3:uid="{15BF13AC-563E-45DB-84B1-013061328485}" uniqueName="23" name="real_sep" queryTableFieldId="23"/>
    <tableColumn id="24" xr3:uid="{7EB8A5BB-09A0-41DF-B4F1-C1BE74DF6BD2}" uniqueName="24" name="real_oct" queryTableFieldId="24"/>
    <tableColumn id="25" xr3:uid="{C66C8A98-ADDC-4339-ABD0-E0EC2AF119D7}" uniqueName="25" name="real_nov" queryTableFieldId="25"/>
    <tableColumn id="26" xr3:uid="{B8ADE1F3-4E60-4AB9-B15D-107B37D6D3EB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U4" sqref="U4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10.710937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7.28515625" customWidth="1"/>
    <col min="14" max="14" width="11.7109375" hidden="1" customWidth="1"/>
    <col min="15" max="15" width="8" hidden="1" customWidth="1"/>
    <col min="16" max="16" width="8.85546875" hidden="1" customWidth="1"/>
    <col min="17" max="17" width="10.42578125" hidden="1" customWidth="1"/>
    <col min="18" max="18" width="5.5703125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1005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1006</v>
      </c>
      <c r="O1" t="str">
        <f>VLOOKUP(G2,N3:P14,2,FALSE)</f>
        <v>N</v>
      </c>
      <c r="P1" t="str">
        <f>VLOOKUP(G2,N3:P14,3,FALSE)</f>
        <v>Z</v>
      </c>
      <c r="Q1" t="s">
        <v>979</v>
      </c>
      <c r="R1">
        <v>2022</v>
      </c>
    </row>
    <row r="2" spans="1:20" ht="24" thickBot="1" x14ac:dyDescent="0.4">
      <c r="A2" s="4" t="s">
        <v>80</v>
      </c>
      <c r="E2" s="261" t="s">
        <v>573</v>
      </c>
      <c r="G2" s="4" t="s">
        <v>93</v>
      </c>
      <c r="I2" s="6">
        <v>12</v>
      </c>
      <c r="K2" s="5"/>
    </row>
    <row r="3" spans="1:20" ht="15.75" thickTop="1" x14ac:dyDescent="0.25">
      <c r="A3" s="269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0"/>
      <c r="B4" s="15" t="str">
        <f>"Ppto "&amp;$R$1</f>
        <v>Ppto 2022</v>
      </c>
      <c r="C4" s="16" t="str">
        <f>"Real "&amp;$R$1</f>
        <v>Real 2022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2022</v>
      </c>
      <c r="I4" s="16" t="str">
        <f>"Real "&amp; $R$1</f>
        <v>Real 2022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4437.3401534526856</v>
      </c>
      <c r="C5" s="25">
        <f ca="1">+C34+C62+C90+C118+C146+C174</f>
        <v>1812</v>
      </c>
      <c r="D5" s="238">
        <f ca="1">IF(B5=0,"",1-((B5-C5)/ABS(B5)))</f>
        <v>0.40835273775216141</v>
      </c>
      <c r="E5" s="25">
        <f ca="1">+E34+E62+E90+E118+E146+E174</f>
        <v>3117</v>
      </c>
      <c r="F5" s="26">
        <f t="shared" ref="F5:F28" ca="1" si="0">IF(ISERROR(((C5-E5)/ABS(E5))-1),0,((C5-E5)/ABS(E5)))</f>
        <v>-0.41867179980750724</v>
      </c>
      <c r="G5" s="27">
        <f t="shared" ref="G5:I6" ca="1" si="1">+G34+G62+G90+G118+G146+G174</f>
        <v>11</v>
      </c>
      <c r="H5" s="23">
        <f t="shared" ca="1" si="1"/>
        <v>55473.145780051149</v>
      </c>
      <c r="I5" s="24">
        <f t="shared" ca="1" si="1"/>
        <v>41967</v>
      </c>
      <c r="J5" s="238">
        <f ca="1">IF(H5=0,"",1-((H5-I5)/ABS(H5)))</f>
        <v>0.75652821576763485</v>
      </c>
      <c r="K5" s="25">
        <f ca="1">+K34+K62+K90+K118+K146+K174</f>
        <v>36982</v>
      </c>
      <c r="L5" s="26">
        <f t="shared" ref="L5:L28" ca="1" si="2">IF(ISERROR(((I5-K5)/ABS(K5))-1),0,((I5-K5)/ABS(K5)))</f>
        <v>0.13479530582445515</v>
      </c>
      <c r="M5" s="28">
        <f ca="1">+M34+M62+M90+M118+M146+M174</f>
        <v>347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5052.5727069351233</v>
      </c>
      <c r="C6" s="32">
        <f ca="1">+C35+C63+C91+C119+C147+C175</f>
        <v>6176</v>
      </c>
      <c r="D6" s="239">
        <f ca="1">IF(B6=0,"",1+((B6-C6)/ABS(B6)))</f>
        <v>0.77765242417533764</v>
      </c>
      <c r="E6" s="32">
        <f ca="1">+E35+E63+E91+E119+E147+E175</f>
        <v>18263</v>
      </c>
      <c r="F6" s="33">
        <f t="shared" ca="1" si="0"/>
        <v>-0.66182992936538354</v>
      </c>
      <c r="G6" s="34">
        <f t="shared" ca="1" si="1"/>
        <v>35</v>
      </c>
      <c r="H6" s="30">
        <f t="shared" ca="1" si="1"/>
        <v>33680.089485458608</v>
      </c>
      <c r="I6" s="31">
        <f t="shared" ca="1" si="1"/>
        <v>27854</v>
      </c>
      <c r="J6" s="239">
        <f ca="1">IF(H6=0,"",1+((H6-I6)/ABS(H6)))</f>
        <v>1.172983194951843</v>
      </c>
      <c r="K6" s="32">
        <f ca="1">+K35+K63+K91+K119+K147+K175</f>
        <v>56083</v>
      </c>
      <c r="L6" s="33">
        <f t="shared" ca="1" si="2"/>
        <v>-0.50334325909812239</v>
      </c>
      <c r="M6" s="35">
        <f ca="1">+M35+M63+M91+M119+M147+M175</f>
        <v>147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-615.23255348243765</v>
      </c>
      <c r="C7" s="38">
        <f ca="1">+C5-C6</f>
        <v>-4364</v>
      </c>
      <c r="D7" s="240">
        <f ca="1">IF(B7=0,"",1-((B7-C7)/ABS(B7)))</f>
        <v>-5.0932527469461579</v>
      </c>
      <c r="E7" s="38">
        <f ca="1">+E5-E6</f>
        <v>-15146</v>
      </c>
      <c r="F7" s="39">
        <f t="shared" ca="1" si="0"/>
        <v>0.71187112108807604</v>
      </c>
      <c r="G7" s="40">
        <f ca="1">+G5-G6</f>
        <v>-24</v>
      </c>
      <c r="H7" s="37">
        <f ca="1">+H5-H6</f>
        <v>21793.056294592541</v>
      </c>
      <c r="I7" s="38">
        <f ca="1">+I5-I6</f>
        <v>14113</v>
      </c>
      <c r="J7" s="240">
        <f ca="1">IF(H7=0,"",1-((H7-I7)/ABS(H7)))</f>
        <v>0.64759159106572062</v>
      </c>
      <c r="K7" s="38">
        <f ca="1">+K5-K6</f>
        <v>-19101</v>
      </c>
      <c r="L7" s="39">
        <f t="shared" ca="1" si="2"/>
        <v>1.7388618396942568</v>
      </c>
      <c r="M7" s="41">
        <f ca="1">+M5-M6</f>
        <v>200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447.57033248081842</v>
      </c>
      <c r="C8" s="45">
        <f ca="1">+C37+C65+C93+C121+C149+C177</f>
        <v>560</v>
      </c>
      <c r="D8" s="241">
        <f t="shared" ref="D8" ca="1" si="3">IF(B8=0,"",1-((B8-C8)/ABS(B8)))</f>
        <v>1.2511999999999999</v>
      </c>
      <c r="E8" s="45">
        <f ca="1">+E37+E65+E93+E121+E149+E177</f>
        <v>133</v>
      </c>
      <c r="F8" s="46">
        <f t="shared" ca="1" si="0"/>
        <v>3.2105263157894739</v>
      </c>
      <c r="G8" s="47">
        <f t="shared" ref="G8:I9" ca="1" si="4">+G37+G65+G93+G121+G149+G177</f>
        <v>9</v>
      </c>
      <c r="H8" s="43">
        <f t="shared" ca="1" si="4"/>
        <v>5589.0878090366577</v>
      </c>
      <c r="I8" s="44">
        <f t="shared" ca="1" si="4"/>
        <v>5779</v>
      </c>
      <c r="J8" s="241">
        <f t="shared" ref="J8" ca="1" si="5">IF(H8=0,"",1-((H8-I8)/ABS(H8)))</f>
        <v>1.0339791031116534</v>
      </c>
      <c r="K8" s="45">
        <f ca="1">+K37+K65+K93+K121+K149+K177</f>
        <v>3727</v>
      </c>
      <c r="L8" s="46">
        <f t="shared" ca="1" si="2"/>
        <v>0.55057687147840084</v>
      </c>
      <c r="M8" s="48">
        <f ca="1">+M37+M65+M93+M121+M149+M177</f>
        <v>163</v>
      </c>
      <c r="N8" s="259" t="s">
        <v>129</v>
      </c>
      <c r="O8" s="259" t="s">
        <v>135</v>
      </c>
      <c r="P8" s="259" t="s">
        <v>146</v>
      </c>
      <c r="T8" s="264">
        <f ca="1">+B8+B17+B20</f>
        <v>4773.2310315430514</v>
      </c>
    </row>
    <row r="9" spans="1:20" x14ac:dyDescent="0.25">
      <c r="A9" s="29" t="s">
        <v>123</v>
      </c>
      <c r="B9" s="31">
        <f ca="1">+B38+B66+B94+B122+B150+B178</f>
        <v>294.18344519015659</v>
      </c>
      <c r="C9" s="32">
        <f ca="1">+C38+C66+C94+C122+C150+C178</f>
        <v>2585</v>
      </c>
      <c r="D9" s="239">
        <f ca="1">IF(B9=0,"",1+((B9-C9)/ABS(B9)))</f>
        <v>-6.7870342205323189</v>
      </c>
      <c r="E9" s="32">
        <f ca="1">+E38+E66+E94+E122+E150+E178</f>
        <v>1590</v>
      </c>
      <c r="F9" s="33">
        <f t="shared" ca="1" si="0"/>
        <v>0.62578616352201255</v>
      </c>
      <c r="G9" s="34">
        <f t="shared" ca="1" si="4"/>
        <v>34</v>
      </c>
      <c r="H9" s="30">
        <f t="shared" ca="1" si="4"/>
        <v>1953.020134228188</v>
      </c>
      <c r="I9" s="31">
        <f t="shared" ca="1" si="4"/>
        <v>3730</v>
      </c>
      <c r="J9" s="239">
        <f ca="1">IF(H9=0,"",1+((H9-I9)/ABS(H9)))</f>
        <v>9.0137457044673575E-2</v>
      </c>
      <c r="K9" s="32">
        <f ca="1">+K38+K66+K94+K122+K150+K178</f>
        <v>3254</v>
      </c>
      <c r="L9" s="33">
        <f t="shared" ca="1" si="2"/>
        <v>0.14628149969268592</v>
      </c>
      <c r="M9" s="35">
        <f ca="1">+M38+M66+M94+M122+M150+M178</f>
        <v>73</v>
      </c>
      <c r="N9" s="259" t="s">
        <v>130</v>
      </c>
      <c r="O9" s="259" t="s">
        <v>136</v>
      </c>
      <c r="P9" s="259" t="s">
        <v>149</v>
      </c>
      <c r="T9" s="264">
        <f ca="1">+B9+B18+B21</f>
        <v>4063.7583892617449</v>
      </c>
    </row>
    <row r="10" spans="1:20" x14ac:dyDescent="0.25">
      <c r="A10" s="36" t="s">
        <v>124</v>
      </c>
      <c r="B10" s="38">
        <f ca="1">+B8-B9</f>
        <v>153.38688729066183</v>
      </c>
      <c r="C10" s="38">
        <f ca="1">+C8-C9</f>
        <v>-2025</v>
      </c>
      <c r="D10" s="240">
        <f ca="1">IF(B10=0,"",1-((B10-C10)/ABS(B10)))</f>
        <v>-13.201910774567766</v>
      </c>
      <c r="E10" s="38">
        <f ca="1">+E8-E9</f>
        <v>-1457</v>
      </c>
      <c r="F10" s="39">
        <f t="shared" ca="1" si="0"/>
        <v>-0.38984214138641043</v>
      </c>
      <c r="G10" s="40">
        <f ca="1">+G8-G9</f>
        <v>-25</v>
      </c>
      <c r="H10" s="37">
        <f t="shared" ref="H10:I10" ca="1" si="6">+H8-H9</f>
        <v>3636.0676748084697</v>
      </c>
      <c r="I10" s="38">
        <f t="shared" ca="1" si="6"/>
        <v>2049</v>
      </c>
      <c r="J10" s="240">
        <f ca="1">IF(H10=0,"",1-((H10-I10)/ABS(H10)))</f>
        <v>0.56352086464065365</v>
      </c>
      <c r="K10" s="38">
        <f ca="1">+K8-K9</f>
        <v>473</v>
      </c>
      <c r="L10" s="39">
        <f t="shared" ca="1" si="2"/>
        <v>3.3319238900634249</v>
      </c>
      <c r="M10" s="41">
        <f ca="1">+M8-M9</f>
        <v>90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342.71099744245527</v>
      </c>
      <c r="C11" s="45">
        <f ca="1">+C40+C68+C96+C124+C152+C180</f>
        <v>0</v>
      </c>
      <c r="D11" s="241">
        <f ca="1">IF(B11=0,"",1-((B11-C11)/ABS(B11)))</f>
        <v>0</v>
      </c>
      <c r="E11" s="45">
        <f ca="1">+E40+E68+E96+E124+E152+E180</f>
        <v>150</v>
      </c>
      <c r="F11" s="46">
        <f t="shared" ca="1" si="0"/>
        <v>-1</v>
      </c>
      <c r="G11" s="47">
        <f t="shared" ref="G11:I12" ca="1" si="7">+G40+G68+G96+G124+G152+G180</f>
        <v>0</v>
      </c>
      <c r="H11" s="43">
        <f t="shared" ca="1" si="7"/>
        <v>4296.675191815857</v>
      </c>
      <c r="I11" s="44">
        <f t="shared" ca="1" si="7"/>
        <v>3034</v>
      </c>
      <c r="J11" s="241">
        <f ca="1">IF(H11=0,"",1-((H11-I11)/ABS(H11)))</f>
        <v>0.70612738095238092</v>
      </c>
      <c r="K11" s="45">
        <f ca="1">+K40+K68+K96+K124+K152+K180</f>
        <v>3579</v>
      </c>
      <c r="L11" s="46">
        <f t="shared" ca="1" si="2"/>
        <v>-0.1522771723945236</v>
      </c>
      <c r="M11" s="48">
        <f ca="1">+M40+M68+M96+M124+M152+M180</f>
        <v>18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31">
        <f ca="1">+B41+B69+B97+B125+B153+B181</f>
        <v>2222.1923937360179</v>
      </c>
      <c r="C12" s="32">
        <f ca="1">+C41+C69+C97+C125+C153+C181</f>
        <v>1627</v>
      </c>
      <c r="D12" s="239">
        <f ca="1">IF(B12=0,"",1+((B12-C12)/ABS(B12)))</f>
        <v>1.2678401723513066</v>
      </c>
      <c r="E12" s="32">
        <f ca="1">+E41+E69+E97+E125+E153+E181</f>
        <v>4929</v>
      </c>
      <c r="F12" s="33">
        <f t="shared" ca="1" si="0"/>
        <v>-0.6699127612091702</v>
      </c>
      <c r="G12" s="34">
        <f t="shared" ca="1" si="7"/>
        <v>9</v>
      </c>
      <c r="H12" s="30">
        <f t="shared" ca="1" si="7"/>
        <v>14853.467561521251</v>
      </c>
      <c r="I12" s="31">
        <f t="shared" ca="1" si="7"/>
        <v>14558</v>
      </c>
      <c r="J12" s="239">
        <f ca="1">IF(H12=0,"",1+((H12-I12)/ABS(H12)))</f>
        <v>1.0198921605542586</v>
      </c>
      <c r="K12" s="32">
        <f ca="1">+K41+K69+K97+K125+K153+K181</f>
        <v>18549</v>
      </c>
      <c r="L12" s="33">
        <f t="shared" ca="1" si="2"/>
        <v>-0.21515984689201575</v>
      </c>
      <c r="M12" s="35">
        <f ca="1">+M41+M69+M97+M125+M153+M181</f>
        <v>94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-1879.4813962935627</v>
      </c>
      <c r="C13" s="38">
        <f ca="1">+C11-C12</f>
        <v>-1627</v>
      </c>
      <c r="D13" s="240">
        <f ca="1">IF(B13=0,"",1-((B13-C13)/ABS(B13)))</f>
        <v>1.1343356719526299</v>
      </c>
      <c r="E13" s="38">
        <f ca="1">+E11-E12</f>
        <v>-4779</v>
      </c>
      <c r="F13" s="39">
        <f t="shared" ca="1" si="0"/>
        <v>0.65955220757480648</v>
      </c>
      <c r="G13" s="40">
        <f ca="1">+G11-G12</f>
        <v>-9</v>
      </c>
      <c r="H13" s="37">
        <f t="shared" ref="H13:I13" ca="1" si="8">+H11-H12</f>
        <v>-10556.792369705394</v>
      </c>
      <c r="I13" s="38">
        <f t="shared" ca="1" si="8"/>
        <v>-11524</v>
      </c>
      <c r="J13" s="240">
        <f ca="1">IF(H13=0,"",1-((H13-I13)/ABS(H13)))</f>
        <v>0.90838053866909596</v>
      </c>
      <c r="K13" s="38">
        <f ca="1">+K11-K12</f>
        <v>-14970</v>
      </c>
      <c r="L13" s="39">
        <f t="shared" ca="1" si="2"/>
        <v>0.23019372077488309</v>
      </c>
      <c r="M13" s="41">
        <f ca="1">+M11-M12</f>
        <v>-76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1602.7280477408353</v>
      </c>
      <c r="C14" s="45">
        <f ca="1">+C43+C71+C99+C127+C155+C183</f>
        <v>1065</v>
      </c>
      <c r="D14" s="241">
        <f ca="1">IF(B14=0,"",1-((B14-C14)/ABS(B14)))</f>
        <v>0.66449202127659579</v>
      </c>
      <c r="E14" s="45">
        <f ca="1">+E43+E71+E99+E127+E155+E183</f>
        <v>1424</v>
      </c>
      <c r="F14" s="46">
        <f t="shared" ca="1" si="0"/>
        <v>-0.2521067415730337</v>
      </c>
      <c r="G14" s="47">
        <f t="shared" ref="G14:I15" ca="1" si="9">+G43+G71+G99+G127+G155+G183</f>
        <v>6</v>
      </c>
      <c r="H14" s="43">
        <f t="shared" ca="1" si="9"/>
        <v>20030.6905370844</v>
      </c>
      <c r="I14" s="44">
        <f t="shared" ca="1" si="9"/>
        <v>13959</v>
      </c>
      <c r="J14" s="241">
        <f ca="1">IF(H14=0,"",1-((H14-I14)/ABS(H14)))</f>
        <v>0.69688061797752798</v>
      </c>
      <c r="K14" s="45">
        <f ca="1">+K43+K71+K99+K127+K155+K183</f>
        <v>14303</v>
      </c>
      <c r="L14" s="46">
        <f t="shared" ca="1" si="2"/>
        <v>-2.4050898412920366E-2</v>
      </c>
      <c r="M14" s="48">
        <f ca="1">+M43+M71+M99+M127+M155+M183</f>
        <v>59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31">
        <f ca="1">+B44+B72+B100+B128+B156+B184</f>
        <v>1394.8545861297537</v>
      </c>
      <c r="C15" s="32">
        <f ca="1">+C44+C72+C100+C128+C156+C184</f>
        <v>1765</v>
      </c>
      <c r="D15" s="239">
        <f ca="1">IF(B15=0,"",1+((B15-C15)/ABS(B15)))</f>
        <v>0.73463512429831579</v>
      </c>
      <c r="E15" s="32">
        <f ca="1">+E44+E72+E100+E128+E156+E184</f>
        <v>2060</v>
      </c>
      <c r="F15" s="33">
        <f t="shared" ca="1" si="0"/>
        <v>-0.14320388349514562</v>
      </c>
      <c r="G15" s="34">
        <f t="shared" ca="1" si="9"/>
        <v>15</v>
      </c>
      <c r="H15" s="30">
        <f t="shared" ca="1" si="9"/>
        <v>9296.4205816554804</v>
      </c>
      <c r="I15" s="31">
        <f t="shared" ca="1" si="9"/>
        <v>6832</v>
      </c>
      <c r="J15" s="239">
        <f ca="1">IF(H15=0,"",1+((H15-I15)/ABS(H15)))</f>
        <v>1.2650934905546865</v>
      </c>
      <c r="K15" s="32">
        <f ca="1">+K44+K72+K100+K128+K156+K184</f>
        <v>15480</v>
      </c>
      <c r="L15" s="33">
        <f t="shared" ca="1" si="2"/>
        <v>-0.55865633074935406</v>
      </c>
      <c r="M15" s="35">
        <f ca="1">+M44+M72+M100+M128+M156+M184</f>
        <v>36</v>
      </c>
    </row>
    <row r="16" spans="1:20" x14ac:dyDescent="0.25">
      <c r="A16" s="36" t="s">
        <v>110</v>
      </c>
      <c r="B16" s="38">
        <f ca="1">+B14-B15</f>
        <v>207.87346161108167</v>
      </c>
      <c r="C16" s="38">
        <f ca="1">+C14-C15</f>
        <v>-700</v>
      </c>
      <c r="D16" s="240">
        <f ca="1">IF(B16=0,"",1-((B16-C16)/ABS(B16)))</f>
        <v>-3.3674332191073839</v>
      </c>
      <c r="E16" s="38">
        <f ca="1">+E14-E15</f>
        <v>-636</v>
      </c>
      <c r="F16" s="39">
        <f t="shared" ca="1" si="0"/>
        <v>-0.10062893081761007</v>
      </c>
      <c r="G16" s="40">
        <f ca="1">+G14-G15</f>
        <v>-9</v>
      </c>
      <c r="H16" s="37">
        <f t="shared" ref="H16:I16" ca="1" si="10">+H14-H15</f>
        <v>10734.269955428919</v>
      </c>
      <c r="I16" s="38">
        <f t="shared" ca="1" si="10"/>
        <v>7127</v>
      </c>
      <c r="J16" s="240">
        <f ca="1">IF(H16=0,"",1-((H16-I16)/ABS(H16)))</f>
        <v>0.66394827310966575</v>
      </c>
      <c r="K16" s="38">
        <f ca="1">+K14-K15</f>
        <v>-1177</v>
      </c>
      <c r="L16" s="39">
        <f t="shared" ca="1" si="2"/>
        <v>7.0552251486830926</v>
      </c>
      <c r="M16" s="41">
        <f ca="1">+M14-M15</f>
        <v>23</v>
      </c>
    </row>
    <row r="17" spans="1:17" x14ac:dyDescent="0.25">
      <c r="A17" s="29" t="s">
        <v>109</v>
      </c>
      <c r="B17" s="31">
        <f ca="1">+B46+B74+B102+B130+B158+B186</f>
        <v>3751.0656436487634</v>
      </c>
      <c r="C17" s="32">
        <f ca="1">+C46+C74+C102+C130+C158+C186</f>
        <v>1588</v>
      </c>
      <c r="D17" s="239">
        <f ca="1">IF(B17=0,"",1-((B17-C17)/ABS(B17)))</f>
        <v>0.42334636363636369</v>
      </c>
      <c r="E17" s="32">
        <f ca="1">+E46+E74+E102+E130+E158+E186</f>
        <v>1060</v>
      </c>
      <c r="F17" s="33">
        <f t="shared" ca="1" si="0"/>
        <v>0.49811320754716981</v>
      </c>
      <c r="G17" s="34">
        <f t="shared" ref="G17:I18" ca="1" si="11">+G46+G74+G102+G130+G158+G186</f>
        <v>7</v>
      </c>
      <c r="H17" s="30">
        <f t="shared" ca="1" si="11"/>
        <v>46893.435635123613</v>
      </c>
      <c r="I17" s="31">
        <f t="shared" ca="1" si="11"/>
        <v>49032</v>
      </c>
      <c r="J17" s="239">
        <f ca="1">IF(H17=0,"",1-((H17-I17)/ABS(H17)))</f>
        <v>1.0456047703886848</v>
      </c>
      <c r="K17" s="32">
        <f ca="1">+K46+K74+K102+K130+K158+K186</f>
        <v>33494</v>
      </c>
      <c r="L17" s="33">
        <f t="shared" ca="1" si="2"/>
        <v>0.46390398280289008</v>
      </c>
      <c r="M17" s="35">
        <f ca="1">+M46+M74+M102+M130+M158+M186</f>
        <v>325</v>
      </c>
    </row>
    <row r="18" spans="1:17" x14ac:dyDescent="0.25">
      <c r="A18" s="29" t="s">
        <v>108</v>
      </c>
      <c r="B18" s="31">
        <f ca="1">+B47+B75+B103+B131+B159+B187</f>
        <v>3234.89932885906</v>
      </c>
      <c r="C18" s="32">
        <f ca="1">+C47+C75+C103+C131+C159+C187</f>
        <v>5820</v>
      </c>
      <c r="D18" s="239">
        <f t="shared" ref="D18" ca="1" si="12">IF(B18=0,"",1+((B18-C18)/ABS(B18)))</f>
        <v>0.20087136929460558</v>
      </c>
      <c r="E18" s="32">
        <f ca="1">+E47+E75+E103+E131+E159+E187</f>
        <v>6461</v>
      </c>
      <c r="F18" s="33">
        <f t="shared" ca="1" si="0"/>
        <v>-9.9210648506423152E-2</v>
      </c>
      <c r="G18" s="34">
        <f t="shared" ca="1" si="11"/>
        <v>39</v>
      </c>
      <c r="H18" s="30">
        <f t="shared" ca="1" si="11"/>
        <v>21562.639821029083</v>
      </c>
      <c r="I18" s="31">
        <f t="shared" ca="1" si="11"/>
        <v>36512</v>
      </c>
      <c r="J18" s="239">
        <f t="shared" ref="J18" ca="1" si="13">IF(H18=0,"",1+((H18-I18)/ABS(H18)))</f>
        <v>0.30670083519219793</v>
      </c>
      <c r="K18" s="32">
        <f ca="1">+K47+K75+K103+K131+K159+K187</f>
        <v>35835</v>
      </c>
      <c r="L18" s="33">
        <f t="shared" ca="1" si="2"/>
        <v>1.8892144551416214E-2</v>
      </c>
      <c r="M18" s="35">
        <f ca="1">+M47+M75+M103+M131+M159+M187</f>
        <v>201</v>
      </c>
    </row>
    <row r="19" spans="1:17" x14ac:dyDescent="0.25">
      <c r="A19" s="215" t="s">
        <v>107</v>
      </c>
      <c r="B19" s="38">
        <f ca="1">+B17-B18</f>
        <v>516.16631478970339</v>
      </c>
      <c r="C19" s="217">
        <f ca="1">+C17-C18</f>
        <v>-4232</v>
      </c>
      <c r="D19" s="242">
        <f t="shared" ref="D19:D20" ca="1" si="14">IF(B19=0,"",1-((B19-C19)/ABS(B19)))</f>
        <v>-8.1989077526769698</v>
      </c>
      <c r="E19" s="217">
        <f ca="1">+E17-E18</f>
        <v>-5401</v>
      </c>
      <c r="F19" s="218">
        <f t="shared" ca="1" si="0"/>
        <v>0.21644139974078874</v>
      </c>
      <c r="G19" s="219">
        <f ca="1">+G17-G18</f>
        <v>-32</v>
      </c>
      <c r="H19" s="216">
        <f t="shared" ref="H19:I19" ca="1" si="15">+H17-H18</f>
        <v>25330.79581409453</v>
      </c>
      <c r="I19" s="217">
        <f t="shared" ca="1" si="15"/>
        <v>12520</v>
      </c>
      <c r="J19" s="242">
        <f t="shared" ref="J19:J20" ca="1" si="16">IF(H19=0,"",1-((H19-I19)/ABS(H19)))</f>
        <v>0.49426003398731111</v>
      </c>
      <c r="K19" s="217">
        <f ca="1">+K17-K18</f>
        <v>-2341</v>
      </c>
      <c r="L19" s="218">
        <f t="shared" ca="1" si="2"/>
        <v>6.3481418197351562</v>
      </c>
      <c r="M19" s="220">
        <f ca="1">+M17-M18</f>
        <v>124</v>
      </c>
    </row>
    <row r="20" spans="1:17" x14ac:dyDescent="0.25">
      <c r="A20" s="42" t="s">
        <v>105</v>
      </c>
      <c r="B20" s="44">
        <f ca="1">+B49+B77+B105+B133+B161+B189</f>
        <v>574.59505541346959</v>
      </c>
      <c r="C20" s="45">
        <f ca="1">+C49+C77+C105+C133+C161+C189</f>
        <v>320</v>
      </c>
      <c r="D20" s="241">
        <f t="shared" ca="1" si="14"/>
        <v>0.55691394658753723</v>
      </c>
      <c r="E20" s="45">
        <f ca="1">+E49+E77+E105+E133+E161+E189</f>
        <v>0</v>
      </c>
      <c r="F20" s="46">
        <f t="shared" ca="1" si="0"/>
        <v>0</v>
      </c>
      <c r="G20" s="47">
        <f t="shared" ref="G20:I21" ca="1" si="17">+G49+G77+G105+G133+G161+G189</f>
        <v>0</v>
      </c>
      <c r="H20" s="43">
        <f t="shared" ca="1" si="17"/>
        <v>7191.8158567774935</v>
      </c>
      <c r="I20" s="44">
        <f t="shared" ca="1" si="17"/>
        <v>7038</v>
      </c>
      <c r="J20" s="241">
        <f t="shared" ca="1" si="16"/>
        <v>0.97861237553342817</v>
      </c>
      <c r="K20" s="45">
        <f ca="1">+K49+K77+K105+K133+K161+K189</f>
        <v>4795</v>
      </c>
      <c r="L20" s="46">
        <f t="shared" ca="1" si="2"/>
        <v>0.46777893639207507</v>
      </c>
      <c r="M20" s="48">
        <f ca="1">+M49+M77+M105+M133+M161+M189</f>
        <v>34</v>
      </c>
    </row>
    <row r="21" spans="1:17" x14ac:dyDescent="0.25">
      <c r="A21" s="29" t="s">
        <v>104</v>
      </c>
      <c r="B21" s="31">
        <f ca="1">+B50+B78+B106+B134+B162+B190</f>
        <v>534.67561521252799</v>
      </c>
      <c r="C21" s="32">
        <f ca="1">+C50+C78+C106+C134+C162+C190</f>
        <v>3071</v>
      </c>
      <c r="D21" s="239">
        <f t="shared" ref="D21" ca="1" si="18">IF(B21=0,"",1+((B21-C21)/ABS(B21)))</f>
        <v>-3.7436694560669448</v>
      </c>
      <c r="E21" s="32">
        <f ca="1">+E50+E78+E106+E134+E162+E190</f>
        <v>444</v>
      </c>
      <c r="F21" s="33">
        <f t="shared" ca="1" si="0"/>
        <v>5.916666666666667</v>
      </c>
      <c r="G21" s="34">
        <f t="shared" ca="1" si="17"/>
        <v>10</v>
      </c>
      <c r="H21" s="30">
        <f t="shared" ca="1" si="17"/>
        <v>3563.7583892617449</v>
      </c>
      <c r="I21" s="31">
        <f t="shared" ca="1" si="17"/>
        <v>4601</v>
      </c>
      <c r="J21" s="239">
        <f t="shared" ref="J21" ca="1" si="19">IF(H21=0,"",1+((H21-I21)/ABS(H21)))</f>
        <v>0.70894726930320151</v>
      </c>
      <c r="K21" s="32">
        <f ca="1">+K50+K78+K106+K134+K162+K190</f>
        <v>3557</v>
      </c>
      <c r="L21" s="33">
        <f t="shared" ca="1" si="2"/>
        <v>0.29350576328366601</v>
      </c>
      <c r="M21" s="35">
        <f ca="1">+M50+M78+M106+M134+M162+M190</f>
        <v>17</v>
      </c>
    </row>
    <row r="22" spans="1:17" x14ac:dyDescent="0.25">
      <c r="A22" s="36" t="s">
        <v>106</v>
      </c>
      <c r="B22" s="38">
        <f ca="1">+B20-B21</f>
        <v>39.919440200941608</v>
      </c>
      <c r="C22" s="38">
        <f ca="1">+C20-C21</f>
        <v>-2751</v>
      </c>
      <c r="D22" s="240">
        <f t="shared" ref="D22:D26" ca="1" si="20">IF(B22=0,"",1-((B22-C22)/ABS(B22)))</f>
        <v>-68.913792030959144</v>
      </c>
      <c r="E22" s="38">
        <f ca="1">+E20-E21</f>
        <v>-444</v>
      </c>
      <c r="F22" s="39">
        <f t="shared" ca="1" si="0"/>
        <v>-5.1959459459459456</v>
      </c>
      <c r="G22" s="40">
        <f ca="1">+G20-G21</f>
        <v>-10</v>
      </c>
      <c r="H22" s="37">
        <f t="shared" ref="H22:I22" ca="1" si="21">+H20-H21</f>
        <v>3628.0574675157486</v>
      </c>
      <c r="I22" s="38">
        <f t="shared" ca="1" si="21"/>
        <v>2437</v>
      </c>
      <c r="J22" s="240">
        <f t="shared" ref="J22:J26" ca="1" si="22">IF(H22=0,"",1-((H22-I22)/ABS(H22)))</f>
        <v>0.67170931602378803</v>
      </c>
      <c r="K22" s="38"/>
      <c r="L22" s="39">
        <f t="shared" ca="1" si="2"/>
        <v>0</v>
      </c>
      <c r="M22" s="41">
        <f ca="1">+M20-M21</f>
        <v>17</v>
      </c>
    </row>
    <row r="23" spans="1:17" x14ac:dyDescent="0.25">
      <c r="A23" s="42" t="s">
        <v>859</v>
      </c>
      <c r="B23" s="44">
        <f ca="1">+B52+B80+B108+B136+B164+B192</f>
        <v>109.12190963341858</v>
      </c>
      <c r="C23" s="45">
        <f ca="1">+C52+C80+C108+C136+C164+C192</f>
        <v>133</v>
      </c>
      <c r="D23" s="241">
        <f t="shared" ca="1" si="20"/>
        <v>1.2188203125000001</v>
      </c>
      <c r="E23" s="45">
        <f ca="1">+E52+E80+E108+E136+E164+E192</f>
        <v>266</v>
      </c>
      <c r="F23" s="46">
        <f t="shared" ref="F23:F25" ca="1" si="23">IF(ISERROR(((C23-E23)/ABS(E23))-1),0,((C23-E23)/ABS(E23)))</f>
        <v>-0.5</v>
      </c>
      <c r="G23" s="47">
        <f t="shared" ref="G23:I24" ca="1" si="24">+G52+G80+G108+G136+G164+G192</f>
        <v>1</v>
      </c>
      <c r="H23" s="43">
        <f t="shared" ca="1" si="24"/>
        <v>1367.4339300937763</v>
      </c>
      <c r="I23" s="44">
        <f t="shared" ca="1" si="24"/>
        <v>1684</v>
      </c>
      <c r="J23" s="241">
        <f t="shared" ca="1" si="22"/>
        <v>1.2315037406483793</v>
      </c>
      <c r="K23" s="45">
        <f ca="1">+K52+K80+K108+K136+K164+K192</f>
        <v>1243</v>
      </c>
      <c r="L23" s="46">
        <f t="shared" ref="L23:L25" ca="1" si="25">IF(ISERROR(((I23-K23)/ABS(K23))-1),0,((I23-K23)/ABS(K23)))</f>
        <v>0.35478680611423974</v>
      </c>
      <c r="M23" s="48">
        <f ca="1">+M52+M80+M108+M136+M164+M192</f>
        <v>13</v>
      </c>
    </row>
    <row r="24" spans="1:17" x14ac:dyDescent="0.25">
      <c r="A24" s="29" t="s">
        <v>860</v>
      </c>
      <c r="B24" s="31">
        <f ca="1">+B53+B81+B109+B137+B165+B193</f>
        <v>0</v>
      </c>
      <c r="C24" s="32">
        <f ca="1">+C53+C81+C109+C137+C165+C193</f>
        <v>0</v>
      </c>
      <c r="D24" s="239" t="str">
        <f t="shared" ref="D24" ca="1" si="26">IF(B24=0,"",1+((B24-C24)/ABS(B24)))</f>
        <v/>
      </c>
      <c r="E24" s="32">
        <f ca="1">+E53+E81+E109+E137+E165+E193</f>
        <v>0</v>
      </c>
      <c r="F24" s="33">
        <f t="shared" ca="1" si="23"/>
        <v>0</v>
      </c>
      <c r="G24" s="34">
        <f t="shared" ca="1" si="24"/>
        <v>0</v>
      </c>
      <c r="H24" s="30">
        <f t="shared" ca="1" si="24"/>
        <v>0</v>
      </c>
      <c r="I24" s="31">
        <f t="shared" ca="1" si="24"/>
        <v>0</v>
      </c>
      <c r="J24" s="239" t="str">
        <f t="shared" ref="J24" ca="1" si="27">IF(H24=0,"",1+((H24-I24)/ABS(H24)))</f>
        <v/>
      </c>
      <c r="K24" s="32">
        <f ca="1">+K53+K81+K109+K137+K165+K193</f>
        <v>567</v>
      </c>
      <c r="L24" s="33">
        <f t="shared" ca="1" si="25"/>
        <v>-1</v>
      </c>
      <c r="M24" s="35">
        <f ca="1">+M53+M81+M109+M137+M165+M193</f>
        <v>0</v>
      </c>
    </row>
    <row r="25" spans="1:17" x14ac:dyDescent="0.25">
      <c r="A25" s="36" t="s">
        <v>861</v>
      </c>
      <c r="B25" s="38">
        <f ca="1">+B23-B24</f>
        <v>109.12190963341858</v>
      </c>
      <c r="C25" s="38">
        <f ca="1">+C23-C24</f>
        <v>133</v>
      </c>
      <c r="D25" s="240">
        <f t="shared" ref="D25" ca="1" si="28">IF(B25=0,"",1-((B25-C25)/ABS(B25)))</f>
        <v>1.2188203125000001</v>
      </c>
      <c r="E25" s="38">
        <f ca="1">+E23-E24</f>
        <v>266</v>
      </c>
      <c r="F25" s="39">
        <f t="shared" ca="1" si="23"/>
        <v>-0.5</v>
      </c>
      <c r="G25" s="40">
        <f ca="1">+G23-G24</f>
        <v>1</v>
      </c>
      <c r="H25" s="37">
        <f t="shared" ref="H25:I25" ca="1" si="29">+H23-H24</f>
        <v>1367.4339300937763</v>
      </c>
      <c r="I25" s="38">
        <f t="shared" ca="1" si="29"/>
        <v>1684</v>
      </c>
      <c r="J25" s="240">
        <f t="shared" ref="J25" ca="1" si="30">IF(H25=0,"",1-((H25-I25)/ABS(H25)))</f>
        <v>1.2315037406483793</v>
      </c>
      <c r="K25" s="38"/>
      <c r="L25" s="39">
        <f t="shared" ca="1" si="25"/>
        <v>0</v>
      </c>
      <c r="M25" s="41">
        <f ca="1">+M23-M24</f>
        <v>13</v>
      </c>
    </row>
    <row r="26" spans="1:17" x14ac:dyDescent="0.25">
      <c r="A26" s="42" t="s">
        <v>90</v>
      </c>
      <c r="B26" s="44">
        <f ca="1">+B5+B8+B11+B14+B17+B20+B23</f>
        <v>11265.132139812447</v>
      </c>
      <c r="C26" s="45">
        <f ca="1">+C5+C8+C11+C14+C17+C20+C23</f>
        <v>5478</v>
      </c>
      <c r="D26" s="241">
        <f t="shared" ca="1" si="20"/>
        <v>0.48627924928106547</v>
      </c>
      <c r="E26" s="45">
        <f ca="1">+E55+E83+E111+E139+E167+E195</f>
        <v>5884</v>
      </c>
      <c r="F26" s="46">
        <f t="shared" ca="1" si="0"/>
        <v>-6.9000679809653298E-2</v>
      </c>
      <c r="G26" s="47">
        <f t="shared" ref="G26:G27" ca="1" si="31">+G55+G83+G111+G139+G167+G195</f>
        <v>33</v>
      </c>
      <c r="H26" s="44">
        <f t="shared" ref="H26" ca="1" si="32">+H5+H8+H11+H14+H17+H20+H23</f>
        <v>140842.28473998292</v>
      </c>
      <c r="I26" s="45">
        <f ca="1">+I5+I8+I11+I14+I17+I20+I23</f>
        <v>122493</v>
      </c>
      <c r="J26" s="241">
        <f t="shared" ca="1" si="22"/>
        <v>0.86971750157377392</v>
      </c>
      <c r="K26" s="45">
        <f ca="1">K5+K8+K11+K14+K17+K20</f>
        <v>96880</v>
      </c>
      <c r="L26" s="46">
        <f t="shared" ca="1" si="2"/>
        <v>0.264378612716763</v>
      </c>
      <c r="M26" s="48">
        <f ca="1">+M55+M83+M111+M139+M167+M195</f>
        <v>946</v>
      </c>
    </row>
    <row r="27" spans="1:17" ht="15.75" thickBot="1" x14ac:dyDescent="0.3">
      <c r="A27" s="29" t="s">
        <v>91</v>
      </c>
      <c r="B27" s="31">
        <f ca="1">+B6+B9+B12+B15+B18+B21+B24</f>
        <v>12733.37807606264</v>
      </c>
      <c r="C27" s="32">
        <f t="shared" ref="C27" ca="1" si="33">+C6+C9+C12+C15+C18+C21+C24</f>
        <v>21044</v>
      </c>
      <c r="D27" s="239">
        <f t="shared" ref="D27" ca="1" si="34">IF(B27=0,"",1+((B27-C27)/ABS(B27)))</f>
        <v>0.34733565010840117</v>
      </c>
      <c r="E27" s="32">
        <f ca="1">+E56+E84+E112+E140+E168+E196</f>
        <v>33747</v>
      </c>
      <c r="F27" s="33">
        <f t="shared" ca="1" si="0"/>
        <v>-0.37641864462026253</v>
      </c>
      <c r="G27" s="34">
        <f t="shared" ca="1" si="31"/>
        <v>142</v>
      </c>
      <c r="H27" s="31">
        <f t="shared" ref="H27:I27" ca="1" si="35">+H6+H9+H12+H15+H18+H21+H24</f>
        <v>84909.395973154358</v>
      </c>
      <c r="I27" s="32">
        <f t="shared" ca="1" si="35"/>
        <v>94087</v>
      </c>
      <c r="J27" s="239">
        <f t="shared" ref="J27" ca="1" si="36">IF(H27=0,"",1+((H27-I27)/ABS(H27)))</f>
        <v>0.89191297474607745</v>
      </c>
      <c r="K27" s="45">
        <f ca="1">K6+K9+K12+K15+K18+K21</f>
        <v>132758</v>
      </c>
      <c r="L27" s="33">
        <f t="shared" ca="1" si="2"/>
        <v>-0.29128941382063606</v>
      </c>
      <c r="M27" s="35">
        <f ca="1">+M56+M84+M112+M140+M168+M196</f>
        <v>568</v>
      </c>
    </row>
    <row r="28" spans="1:17" ht="15.75" thickBot="1" x14ac:dyDescent="0.3">
      <c r="A28" s="49" t="s">
        <v>92</v>
      </c>
      <c r="B28" s="51">
        <f ca="1">+B7+B10+B13+B16+B19+B22+B25</f>
        <v>-1468.2459362501934</v>
      </c>
      <c r="C28" s="51">
        <f ca="1">+C7+C10+C13+C16+C19+C22+C25</f>
        <v>-15566</v>
      </c>
      <c r="D28" s="243">
        <f t="shared" ref="D28" ca="1" si="37">IF(B28=0,"",1-((B28-C28)/ABS(B28)))</f>
        <v>-8.6017661044951179</v>
      </c>
      <c r="E28" s="51">
        <f ca="1">+E26-E27</f>
        <v>-27863</v>
      </c>
      <c r="F28" s="52">
        <f t="shared" ca="1" si="0"/>
        <v>0.44133797509241646</v>
      </c>
      <c r="G28" s="53">
        <f ca="1">+G26-G27</f>
        <v>-109</v>
      </c>
      <c r="H28" s="50">
        <f ca="1">+H26-H27</f>
        <v>55932.888766828561</v>
      </c>
      <c r="I28" s="51">
        <f t="shared" ref="I28" ca="1" si="38">+I26-I27</f>
        <v>28406</v>
      </c>
      <c r="J28" s="243">
        <f t="shared" ref="J28" ca="1" si="39">IF(H28=0,"",1-((H28-I28)/ABS(H28)))</f>
        <v>0.50785862533255033</v>
      </c>
      <c r="K28" s="51">
        <f ca="1">K26-K27</f>
        <v>-35878</v>
      </c>
      <c r="L28" s="52">
        <f t="shared" ca="1" si="2"/>
        <v>1.7917386699370088</v>
      </c>
      <c r="M28" s="54">
        <f ca="1">+M26-M27</f>
        <v>378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7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8"/>
      <c r="B33" s="64" t="str">
        <f>"Ppto "&amp;$R$1</f>
        <v>Ppto 2022</v>
      </c>
      <c r="C33" s="65" t="str">
        <f>"Real "&amp;$R$1</f>
        <v>Real 2022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2022</v>
      </c>
      <c r="I33" s="65" t="str">
        <f>"Real "&amp; $R$1</f>
        <v>Real 2022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1464.6206308610401</v>
      </c>
      <c r="C34" s="72">
        <f ca="1">INDIRECT($N$1&amp; "!" &amp;$P$1&amp;N34)</f>
        <v>1010</v>
      </c>
      <c r="D34" s="244">
        <f ca="1">IF(B34=0,"",1-((B34-C34)/ABS(B34)))</f>
        <v>0.68959837019790449</v>
      </c>
      <c r="E34" s="73">
        <f ca="1">INDIRECT($Q$1&amp; "!" &amp;$P$1&amp;P34)</f>
        <v>1859</v>
      </c>
      <c r="F34" s="74">
        <f t="shared" ref="F34:F57" ca="1" si="40">IF(ISERROR(((C34-E34)/ABS(E34))-1),0,((C34-E34)/ABS(E34)))</f>
        <v>-0.45669714900484132</v>
      </c>
      <c r="G34" s="75">
        <f ca="1">INDIRECT($N$1&amp; "!" &amp;$P$1&amp;R34)</f>
        <v>6</v>
      </c>
      <c r="H34" s="71">
        <f ca="1">SUM(INDIRECT($N$1&amp;"!"&amp;$O$3&amp;N34&amp;":"&amp;$O$1&amp;N34))/1.173</f>
        <v>18307.757885763</v>
      </c>
      <c r="I34" s="71">
        <f ca="1">SUM(INDIRECT($N$1&amp;"!"&amp;$P$3&amp;N34&amp;":"&amp;$P$1&amp;N34))</f>
        <v>18820</v>
      </c>
      <c r="J34" s="244">
        <f ca="1">IF(H34=0,"",1-((H34-I34)/ABS(H34)))</f>
        <v>1.0279795110593715</v>
      </c>
      <c r="K34" s="73">
        <f ca="1">SUM(INDIRECT($Q$1&amp;"!"&amp;$P$3&amp;P34&amp;":"&amp;$P$1&amp;P34))</f>
        <v>20487</v>
      </c>
      <c r="L34" s="74">
        <f t="shared" ref="L34:L57" ca="1" si="41">IF(ISERROR(((I34-K34)/ABS(K34))-1),0,((I34-K34)/ABS(K34)))</f>
        <v>-8.136867281690828E-2</v>
      </c>
      <c r="M34" s="76">
        <f ca="1">SUM(INDIRECT($N$1&amp;"!"&amp;$P$3&amp;R34&amp;":"&amp;$P$1&amp;R34))</f>
        <v>167</v>
      </c>
      <c r="N34">
        <f ca="1">MATCH(O34,INDIRECT($N$1&amp;"!A1:A800"),0)</f>
        <v>87</v>
      </c>
      <c r="O34">
        <v>269</v>
      </c>
      <c r="P34">
        <f ca="1">MATCH(O34,INDIRECT($Q$1&amp;"!A1:A800"),0)</f>
        <v>90</v>
      </c>
      <c r="Q34">
        <v>781</v>
      </c>
      <c r="R34">
        <f ca="1">MATCH(Q34,INDIRECT($N$1&amp;"!A1:A1190"),0)</f>
        <v>376</v>
      </c>
      <c r="U34" s="266"/>
    </row>
    <row r="35" spans="1:21" x14ac:dyDescent="0.25">
      <c r="A35" s="29" t="s">
        <v>120</v>
      </c>
      <c r="B35" s="79">
        <f ca="1">INDIRECT($N$1&amp;"!"&amp;$O$1&amp;N35)/0.894</f>
        <v>1711.4093959731542</v>
      </c>
      <c r="C35" s="79">
        <f ca="1">INDIRECT($N$1&amp; "!" &amp;$P$1&amp;N35)</f>
        <v>2693</v>
      </c>
      <c r="D35" s="237">
        <f ca="1">IF(B35=0,"",1+((B35-C35)/ABS(B35)))</f>
        <v>0.42644313725490179</v>
      </c>
      <c r="E35" s="79">
        <f ca="1">INDIRECT($Q$1&amp; "!" &amp;$P$1&amp;P35)</f>
        <v>11501</v>
      </c>
      <c r="F35" s="80">
        <f t="shared" ca="1" si="40"/>
        <v>-0.76584644813494474</v>
      </c>
      <c r="G35" s="81">
        <f ca="1">INDIRECT($N$1&amp; "!" &amp;$P$1&amp;R35)</f>
        <v>11</v>
      </c>
      <c r="H35" s="77">
        <f ca="1">SUM(INDIRECT($N$1&amp;"!"&amp;$O$3&amp;N35&amp;":"&amp;$O$1&amp;N35))/0.894</f>
        <v>11409.395973154362</v>
      </c>
      <c r="I35" s="78">
        <f ca="1">SUM(INDIRECT($N$1&amp;"!"&amp;$P$3&amp;N35&amp;":"&amp;$P$1&amp;N35))</f>
        <v>12753</v>
      </c>
      <c r="J35" s="237">
        <f ca="1">IF(H35=0,"",1+((H35-I35)/ABS(H35)))</f>
        <v>0.88223705882352932</v>
      </c>
      <c r="K35" s="79">
        <f ca="1">SUM(INDIRECT($Q$1&amp;"!"&amp;$P$3&amp;P35&amp;":"&amp;$P$1&amp;P35))</f>
        <v>25785</v>
      </c>
      <c r="L35" s="80">
        <f t="shared" ca="1" si="41"/>
        <v>-0.5054101221640489</v>
      </c>
      <c r="M35" s="82">
        <f t="shared" ref="M35:M56" ca="1" si="42">SUM(INDIRECT($N$1&amp;"!"&amp;$P$3&amp;R35&amp;":"&amp;$P$1&amp;R35))</f>
        <v>60</v>
      </c>
      <c r="N35">
        <f t="shared" ref="N35:N50" ca="1" si="43">MATCH(O35,INDIRECT($N$1&amp;"!A1:A800"),0)</f>
        <v>111</v>
      </c>
      <c r="O35">
        <v>293</v>
      </c>
      <c r="P35">
        <f t="shared" ref="P35:P50" ca="1" si="44">MATCH(O35,INDIRECT($Q$1&amp;"!A1:A800"),0)</f>
        <v>114</v>
      </c>
      <c r="Q35">
        <v>817</v>
      </c>
      <c r="R35">
        <f ca="1">MATCH(Q35,INDIRECT($N$1&amp;"!A1:A1190"),0)</f>
        <v>412</v>
      </c>
      <c r="T35" s="263"/>
    </row>
    <row r="36" spans="1:21" x14ac:dyDescent="0.25">
      <c r="A36" s="83" t="s">
        <v>100</v>
      </c>
      <c r="B36" s="84">
        <f ca="1">+B34-B35</f>
        <v>-246.78876511211411</v>
      </c>
      <c r="C36" s="85">
        <f ca="1">+C34-C35</f>
        <v>-1683</v>
      </c>
      <c r="D36" s="245">
        <f ca="1">IF(B36=0,"",1-((B36-C36)/ABS(B36)))</f>
        <v>-4.8195973152806486</v>
      </c>
      <c r="E36" s="85">
        <f ca="1">+E34-E35</f>
        <v>-9642</v>
      </c>
      <c r="F36" s="86">
        <f t="shared" ca="1" si="40"/>
        <v>0.82545115121344115</v>
      </c>
      <c r="G36" s="87">
        <f ca="1">+G34-G35</f>
        <v>-5</v>
      </c>
      <c r="H36" s="84">
        <f t="shared" ref="H36:I36" ca="1" si="45">+H34-H35</f>
        <v>6898.3619126086378</v>
      </c>
      <c r="I36" s="85">
        <f t="shared" ca="1" si="45"/>
        <v>6067</v>
      </c>
      <c r="J36" s="245">
        <f ca="1">IF(H36=0,"",1-((H36-I36)/ABS(H36)))</f>
        <v>0.87948415534866364</v>
      </c>
      <c r="K36" s="85">
        <f ca="1">+K34-K35</f>
        <v>-5298</v>
      </c>
      <c r="L36" s="86">
        <f t="shared" ca="1" si="41"/>
        <v>2.1451491128727822</v>
      </c>
      <c r="M36" s="88">
        <f ca="1">+M34-M35</f>
        <v>107</v>
      </c>
    </row>
    <row r="37" spans="1:21" x14ac:dyDescent="0.25">
      <c r="A37" s="42" t="s">
        <v>122</v>
      </c>
      <c r="B37" s="89">
        <f ca="1">INDIRECT($N$1&amp; "!" &amp;$O$1&amp;N37)/1.173</f>
        <v>147.4850809889173</v>
      </c>
      <c r="C37" s="90">
        <f ca="1">INDIRECT($N$1&amp; "!" &amp;$P$1&amp;N37)</f>
        <v>0</v>
      </c>
      <c r="D37" s="246">
        <f t="shared" ref="D37" ca="1" si="46">IF(B37=0,"",1-((B37-C37)/ABS(B37)))</f>
        <v>0</v>
      </c>
      <c r="E37" s="91">
        <f ca="1">INDIRECT($Q$1&amp; "!" &amp;$P$1&amp;P37)</f>
        <v>5</v>
      </c>
      <c r="F37" s="92">
        <f t="shared" ca="1" si="40"/>
        <v>-1</v>
      </c>
      <c r="G37" s="93">
        <f ca="1">INDIRECT($N$1&amp; "!" &amp;$P$1&amp;R37)</f>
        <v>4</v>
      </c>
      <c r="H37" s="89">
        <f ca="1">SUM(INDIRECT($N$1&amp;"!"&amp;$O$3&amp;N37&amp;":"&amp;$O$1&amp;N37))/1.173</f>
        <v>1843.9897698209718</v>
      </c>
      <c r="I37" s="90">
        <f t="shared" ref="I37:I38" ca="1" si="47">SUM(INDIRECT($N$1&amp;"!"&amp;$P$3&amp;N37&amp;":"&amp;$P$1&amp;N37))</f>
        <v>2996</v>
      </c>
      <c r="J37" s="246">
        <f t="shared" ref="J37" ca="1" si="48">IF(H37=0,"",1-((H37-I37)/ABS(H37)))</f>
        <v>1.62473786407767</v>
      </c>
      <c r="K37" s="91">
        <f ca="1">SUM(INDIRECT($Q$1&amp;"!"&amp;$P$3&amp;P37&amp;":"&amp;$P$1&amp;P37))</f>
        <v>794</v>
      </c>
      <c r="L37" s="92">
        <f t="shared" ca="1" si="41"/>
        <v>2.7732997481108312</v>
      </c>
      <c r="M37" s="94">
        <f t="shared" ca="1" si="42"/>
        <v>51</v>
      </c>
      <c r="N37">
        <f t="shared" ca="1" si="43"/>
        <v>294</v>
      </c>
      <c r="O37">
        <v>532</v>
      </c>
      <c r="P37">
        <f t="shared" ca="1" si="44"/>
        <v>298</v>
      </c>
      <c r="Q37">
        <v>787</v>
      </c>
      <c r="R37">
        <f ca="1">MATCH(Q37,INDIRECT($N$1&amp;"!A1:A1190"),0)</f>
        <v>382</v>
      </c>
    </row>
    <row r="38" spans="1:21" x14ac:dyDescent="0.25">
      <c r="A38" s="29" t="s">
        <v>123</v>
      </c>
      <c r="B38" s="77">
        <f ca="1">INDIRECT($N$1&amp;"!"&amp;$O$1&amp;N38)/0.894</f>
        <v>112.97539149888144</v>
      </c>
      <c r="C38" s="78">
        <f ca="1">INDIRECT($N$1&amp; "!" &amp;$P$1&amp;N38)</f>
        <v>281</v>
      </c>
      <c r="D38" s="237">
        <f ca="1">IF(B38=0,"",1+((B38-C38)/ABS(B38)))</f>
        <v>-0.48726732673267326</v>
      </c>
      <c r="E38" s="79">
        <f ca="1">INDIRECT($Q$1&amp; "!" &amp;$P$1&amp;P38)</f>
        <v>598</v>
      </c>
      <c r="F38" s="80">
        <f t="shared" ca="1" si="40"/>
        <v>-0.53010033444816052</v>
      </c>
      <c r="G38" s="81">
        <f ca="1">INDIRECT($N$1&amp; "!" &amp;$P$1&amp;R38)</f>
        <v>2</v>
      </c>
      <c r="H38" s="77">
        <f ca="1">SUM(INDIRECT($N$1&amp;"!"&amp;$O$3&amp;N38&amp;":"&amp;$O$1&amp;N38))/0.894</f>
        <v>750.55928411633113</v>
      </c>
      <c r="I38" s="78">
        <f t="shared" ca="1" si="47"/>
        <v>849</v>
      </c>
      <c r="J38" s="237">
        <f ca="1">IF(H38=0,"",1+((H38-I38)/ABS(H38)))</f>
        <v>0.86884351713859909</v>
      </c>
      <c r="K38" s="79">
        <f ca="1">SUM(INDIRECT($Q$1&amp;"!"&amp;$P$3&amp;P38&amp;":"&amp;$P$1&amp;P38))</f>
        <v>1532</v>
      </c>
      <c r="L38" s="80">
        <f t="shared" ca="1" si="41"/>
        <v>-0.44582245430809397</v>
      </c>
      <c r="M38" s="82">
        <f t="shared" ca="1" si="42"/>
        <v>12</v>
      </c>
      <c r="N38">
        <f t="shared" ca="1" si="43"/>
        <v>300</v>
      </c>
      <c r="O38">
        <v>538</v>
      </c>
      <c r="P38">
        <f t="shared" ca="1" si="44"/>
        <v>304</v>
      </c>
      <c r="Q38">
        <v>823</v>
      </c>
      <c r="R38">
        <f ca="1">MATCH(Q38,INDIRECT($N$1&amp;"!A1:A1190"),0)</f>
        <v>418</v>
      </c>
    </row>
    <row r="39" spans="1:21" x14ac:dyDescent="0.25">
      <c r="A39" s="83" t="s">
        <v>124</v>
      </c>
      <c r="B39" s="84">
        <f ca="1">+B37-B38</f>
        <v>34.509689490035868</v>
      </c>
      <c r="C39" s="85">
        <f ca="1">+C37-C38</f>
        <v>-281</v>
      </c>
      <c r="D39" s="245">
        <f ca="1">IF(B39=0,"",1-((B39-C39)/ABS(B39)))</f>
        <v>-8.1426406366575481</v>
      </c>
      <c r="E39" s="85">
        <f ca="1">+E37-E38</f>
        <v>-593</v>
      </c>
      <c r="F39" s="86">
        <f t="shared" ca="1" si="40"/>
        <v>0.52613827993254636</v>
      </c>
      <c r="G39" s="87">
        <f ca="1">+G37-G38</f>
        <v>2</v>
      </c>
      <c r="H39" s="84">
        <f t="shared" ref="H39:I39" ca="1" si="49">+H37-H38</f>
        <v>1093.4304857046407</v>
      </c>
      <c r="I39" s="85">
        <f t="shared" ca="1" si="49"/>
        <v>2147</v>
      </c>
      <c r="J39" s="245">
        <f ca="1">IF(H39=0,"",1-((H39-I39)/ABS(H39)))</f>
        <v>1.9635450337900595</v>
      </c>
      <c r="K39" s="85">
        <f ca="1">+K37-K38</f>
        <v>-738</v>
      </c>
      <c r="L39" s="86">
        <f t="shared" ca="1" si="41"/>
        <v>3.9092140921409215</v>
      </c>
      <c r="M39" s="88">
        <f ca="1">+M37-M38</f>
        <v>39</v>
      </c>
    </row>
    <row r="40" spans="1:21" x14ac:dyDescent="0.25">
      <c r="A40" s="42" t="s">
        <v>101</v>
      </c>
      <c r="B40" s="89">
        <f ca="1">INDIRECT($N$1&amp; "!" &amp;$O$1&amp;N40)/1.173</f>
        <v>113.38448422847399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1417.7323103154304</v>
      </c>
      <c r="I40" s="90">
        <f t="shared" ref="I40:I41" ca="1" si="50">SUM(INDIRECT($N$1&amp;"!"&amp;$P$3&amp;N40&amp;":"&amp;$P$1&amp;N40))</f>
        <v>898</v>
      </c>
      <c r="J40" s="246">
        <f ca="1">IF(H40=0,"",1-((H40-I40)/ABS(H40)))</f>
        <v>0.6334058929645221</v>
      </c>
      <c r="K40" s="91">
        <f ca="1">SUM(INDIRECT($Q$1&amp;"!"&amp;$P$3&amp;P40&amp;":"&amp;$P$1&amp;P40))</f>
        <v>810</v>
      </c>
      <c r="L40" s="92">
        <f t="shared" ca="1" si="41"/>
        <v>0.10864197530864197</v>
      </c>
      <c r="M40" s="94">
        <f t="shared" ca="1" si="42"/>
        <v>5</v>
      </c>
      <c r="N40">
        <f t="shared" ca="1" si="43"/>
        <v>93</v>
      </c>
      <c r="O40">
        <v>275</v>
      </c>
      <c r="P40">
        <f t="shared" ca="1" si="44"/>
        <v>96</v>
      </c>
      <c r="Q40">
        <v>793</v>
      </c>
      <c r="R40">
        <f ca="1">MATCH(Q40,INDIRECT($N$1&amp;"!A1:A1190"),0)</f>
        <v>388</v>
      </c>
    </row>
    <row r="41" spans="1:21" x14ac:dyDescent="0.25">
      <c r="A41" s="29" t="s">
        <v>102</v>
      </c>
      <c r="B41" s="77">
        <f ca="1">INDIRECT($N$1&amp; "!" &amp;$O$1&amp;N41)/0.894</f>
        <v>700.22371364653247</v>
      </c>
      <c r="C41" s="78">
        <f ca="1">INDIRECT($N$1&amp; "!" &amp;$P$1&amp;N41)</f>
        <v>997</v>
      </c>
      <c r="D41" s="237">
        <f ca="1">IF(B41=0,"",1+((B41-C41)/ABS(B41)))</f>
        <v>0.57616932907348251</v>
      </c>
      <c r="E41" s="79">
        <f ca="1">INDIRECT($Q$1&amp; "!" &amp;$P$1&amp;P41)</f>
        <v>669</v>
      </c>
      <c r="F41" s="80">
        <f t="shared" ca="1" si="40"/>
        <v>0.49028400597907323</v>
      </c>
      <c r="G41" s="81">
        <f ca="1">INDIRECT($N$1&amp; "!" &amp;$P$1&amp;R41)</f>
        <v>5</v>
      </c>
      <c r="H41" s="77">
        <f ca="1">SUM(INDIRECT($N$1&amp;"!"&amp;$O$3&amp;N41&amp;":"&amp;$O$1&amp;N41))/0.894</f>
        <v>4665.5480984340047</v>
      </c>
      <c r="I41" s="78">
        <f t="shared" ca="1" si="50"/>
        <v>6338</v>
      </c>
      <c r="J41" s="237">
        <f ca="1">IF(H41=0,"",1+((H41-I41)/ABS(H41)))</f>
        <v>0.64153152721169993</v>
      </c>
      <c r="K41" s="79">
        <f ca="1">SUM(INDIRECT($Q$1&amp;"!"&amp;$P$3&amp;P41&amp;":"&amp;$P$1&amp;P41))</f>
        <v>7179</v>
      </c>
      <c r="L41" s="80">
        <f t="shared" ca="1" si="41"/>
        <v>-0.11714723499094581</v>
      </c>
      <c r="M41" s="82">
        <f t="shared" ca="1" si="42"/>
        <v>38</v>
      </c>
      <c r="N41">
        <f t="shared" ca="1" si="43"/>
        <v>118</v>
      </c>
      <c r="O41">
        <v>300</v>
      </c>
      <c r="P41">
        <f t="shared" ca="1" si="44"/>
        <v>121</v>
      </c>
      <c r="Q41">
        <v>829</v>
      </c>
      <c r="R41">
        <f ca="1">MATCH(Q41,INDIRECT($N$1&amp;"!A1:A1190"),0)</f>
        <v>424</v>
      </c>
    </row>
    <row r="42" spans="1:21" x14ac:dyDescent="0.25">
      <c r="A42" s="83" t="s">
        <v>103</v>
      </c>
      <c r="B42" s="84">
        <f ca="1">+B40-B41</f>
        <v>-586.83922941805849</v>
      </c>
      <c r="C42" s="85">
        <f ca="1">+C40-C41</f>
        <v>-997</v>
      </c>
      <c r="D42" s="245">
        <f ca="1">IF(B42=0,"",1-((B42-C42)/ABS(B42)))</f>
        <v>0.30106790749371148</v>
      </c>
      <c r="E42" s="85">
        <f ca="1">+E40-E41</f>
        <v>-669</v>
      </c>
      <c r="F42" s="86">
        <f t="shared" ca="1" si="40"/>
        <v>-0.49028400597907323</v>
      </c>
      <c r="G42" s="87">
        <f ca="1">+G40-G41</f>
        <v>-5</v>
      </c>
      <c r="H42" s="84">
        <f t="shared" ref="H42:I42" ca="1" si="51">+H40-H41</f>
        <v>-3247.8157881185743</v>
      </c>
      <c r="I42" s="85">
        <f t="shared" ca="1" si="51"/>
        <v>-5440</v>
      </c>
      <c r="J42" s="245">
        <f ca="1">IF(H42=0,"",1-((H42-I42)/ABS(H42)))</f>
        <v>0.32502815587600331</v>
      </c>
      <c r="K42" s="85">
        <f ca="1">+K40-K41</f>
        <v>-6369</v>
      </c>
      <c r="L42" s="86">
        <f t="shared" ca="1" si="41"/>
        <v>0.14586277280577797</v>
      </c>
      <c r="M42" s="88">
        <f ca="1">+M40-M41</f>
        <v>-33</v>
      </c>
    </row>
    <row r="43" spans="1:21" x14ac:dyDescent="0.25">
      <c r="A43" s="42" t="s">
        <v>111</v>
      </c>
      <c r="B43" s="89">
        <f ca="1">INDIRECT($N$1&amp;"!"&amp;$O$1&amp;N43)/1.173</f>
        <v>480.81841432225065</v>
      </c>
      <c r="C43" s="90">
        <f ca="1">INDIRECT($N$1&amp; "!" &amp;$P$1&amp;N43)</f>
        <v>205</v>
      </c>
      <c r="D43" s="246">
        <f ca="1">IF(B43=0,"",1-((B43-C43)/ABS(B43)))</f>
        <v>0.42635638297872336</v>
      </c>
      <c r="E43" s="91">
        <f ca="1">INDIRECT($Q$1&amp; "!" &amp;$P$1&amp;P43)</f>
        <v>176</v>
      </c>
      <c r="F43" s="92">
        <f t="shared" ca="1" si="40"/>
        <v>0.16477272727272727</v>
      </c>
      <c r="G43" s="93">
        <f ca="1">INDIRECT($N$1&amp; "!" &amp;$P$1&amp;R43)</f>
        <v>2</v>
      </c>
      <c r="H43" s="89">
        <f ca="1">SUM(INDIRECT($N$1&amp;"!"&amp;$O$3&amp;N43&amp;":"&amp;$O$1&amp;N43))/1.173</f>
        <v>6007.6726342710999</v>
      </c>
      <c r="I43" s="90">
        <f t="shared" ref="I43:I44" ca="1" si="52">SUM(INDIRECT($N$1&amp;"!"&amp;$P$3&amp;N43&amp;":"&amp;$P$1&amp;N43))</f>
        <v>4052</v>
      </c>
      <c r="J43" s="246">
        <f ca="1">IF(H43=0,"",1-((H43-I43)/ABS(H43)))</f>
        <v>0.67447083865474666</v>
      </c>
      <c r="K43" s="91">
        <f ca="1">SUM(INDIRECT($Q$1&amp;"!"&amp;$P$3&amp;P43&amp;":"&amp;$P$1&amp;P43))</f>
        <v>5010</v>
      </c>
      <c r="L43" s="92">
        <f t="shared" ca="1" si="41"/>
        <v>-0.19121756487025948</v>
      </c>
      <c r="M43" s="94">
        <f t="shared" ca="1" si="42"/>
        <v>21</v>
      </c>
      <c r="N43">
        <f t="shared" ca="1" si="43"/>
        <v>99</v>
      </c>
      <c r="O43">
        <v>281</v>
      </c>
      <c r="P43">
        <f t="shared" ca="1" si="44"/>
        <v>102</v>
      </c>
      <c r="Q43">
        <v>799</v>
      </c>
      <c r="R43">
        <f ca="1">MATCH(Q43,INDIRECT($N$1&amp;"!A1:A1190"),0)</f>
        <v>394</v>
      </c>
    </row>
    <row r="44" spans="1:21" x14ac:dyDescent="0.25">
      <c r="A44" s="29" t="s">
        <v>112</v>
      </c>
      <c r="B44" s="77">
        <f ca="1">INDIRECT($N$1&amp; "!" &amp;$O$1&amp;N44)/0.894</f>
        <v>426.17449664429529</v>
      </c>
      <c r="C44" s="78">
        <f ca="1">INDIRECT($N$1&amp; "!" &amp;$P$1&amp;N44)</f>
        <v>783</v>
      </c>
      <c r="D44" s="237">
        <f ca="1">IF(B44=0,"",1+((B44-C44)/ABS(B44)))</f>
        <v>0.16272440944881883</v>
      </c>
      <c r="E44" s="79">
        <f ca="1">INDIRECT($Q$1&amp; "!" &amp;$P$1&amp;P44)</f>
        <v>284</v>
      </c>
      <c r="F44" s="80">
        <f t="shared" ca="1" si="40"/>
        <v>1.7570422535211268</v>
      </c>
      <c r="G44" s="81">
        <f ca="1">INDIRECT($N$1&amp; "!" &amp;$P$1&amp;R44)</f>
        <v>4</v>
      </c>
      <c r="H44" s="77">
        <f ca="1">SUM(INDIRECT($N$1&amp;"!"&amp;$O$3&amp;N44&amp;":"&amp;$O$1&amp;N44))/0.894</f>
        <v>2837.8076062639821</v>
      </c>
      <c r="I44" s="78">
        <f t="shared" ca="1" si="52"/>
        <v>2724</v>
      </c>
      <c r="J44" s="237">
        <f ca="1">IF(H44=0,"",1+((H44-I44)/ABS(H44)))</f>
        <v>1.0401040599132834</v>
      </c>
      <c r="K44" s="79">
        <f ca="1">SUM(INDIRECT($Q$1&amp;"!"&amp;$P$3&amp;P44&amp;":"&amp;$P$1&amp;P44))</f>
        <v>5937</v>
      </c>
      <c r="L44" s="80">
        <f t="shared" ca="1" si="41"/>
        <v>-0.54118241536129363</v>
      </c>
      <c r="M44" s="82">
        <f t="shared" ca="1" si="42"/>
        <v>14</v>
      </c>
      <c r="N44">
        <f t="shared" ca="1" si="43"/>
        <v>124</v>
      </c>
      <c r="O44">
        <v>306</v>
      </c>
      <c r="P44">
        <f t="shared" ca="1" si="44"/>
        <v>127</v>
      </c>
      <c r="Q44">
        <v>835</v>
      </c>
      <c r="R44">
        <f ca="1">MATCH(Q44,INDIRECT($N$1&amp;"!A1:A1190"),0)</f>
        <v>430</v>
      </c>
    </row>
    <row r="45" spans="1:21" x14ac:dyDescent="0.25">
      <c r="A45" s="83" t="s">
        <v>110</v>
      </c>
      <c r="B45" s="84">
        <f ca="1">+B43-B44</f>
        <v>54.643917677955358</v>
      </c>
      <c r="C45" s="85">
        <f ca="1">+C43-C44</f>
        <v>-578</v>
      </c>
      <c r="D45" s="245">
        <f ca="1">IF(B45=0,"",1-((B45-C45)/ABS(B45)))</f>
        <v>-10.577572483116064</v>
      </c>
      <c r="E45" s="85">
        <f ca="1">+E43-E44</f>
        <v>-108</v>
      </c>
      <c r="F45" s="86">
        <f t="shared" ca="1" si="40"/>
        <v>-4.3518518518518521</v>
      </c>
      <c r="G45" s="87">
        <f ca="1">+G43-G44</f>
        <v>-2</v>
      </c>
      <c r="H45" s="84">
        <f t="shared" ref="H45:I45" ca="1" si="53">+H43-H44</f>
        <v>3169.8650280071179</v>
      </c>
      <c r="I45" s="85">
        <f t="shared" ca="1" si="53"/>
        <v>1328</v>
      </c>
      <c r="J45" s="245">
        <f ca="1">IF(H45=0,"",1-((H45-I45)/ABS(H45)))</f>
        <v>0.41894528261189357</v>
      </c>
      <c r="K45" s="85">
        <f ca="1">+K43-K44</f>
        <v>-927</v>
      </c>
      <c r="L45" s="86">
        <f t="shared" ca="1" si="41"/>
        <v>2.4325782092772386</v>
      </c>
      <c r="M45" s="88">
        <f ca="1">+M43-M44</f>
        <v>7</v>
      </c>
    </row>
    <row r="46" spans="1:21" x14ac:dyDescent="0.25">
      <c r="A46" s="42" t="s">
        <v>109</v>
      </c>
      <c r="B46" s="89">
        <f ca="1">INDIRECT($N$1&amp; "!" &amp;$O$1&amp;N46)/1.173</f>
        <v>1237.8516624040919</v>
      </c>
      <c r="C46" s="90">
        <f ca="1">INDIRECT($N$1&amp; "!" &amp;$P$1&amp;N46)</f>
        <v>897</v>
      </c>
      <c r="D46" s="246">
        <f t="shared" ref="D46" ca="1" si="54">IF(B46=0,"",1-((B46-C46)/ABS(B46)))</f>
        <v>0.7246425619834711</v>
      </c>
      <c r="E46" s="91">
        <f ca="1">INDIRECT($Q$1&amp; "!" &amp;$P$1&amp;P46)</f>
        <v>940</v>
      </c>
      <c r="F46" s="92">
        <f t="shared" ca="1" si="40"/>
        <v>-4.5744680851063826E-2</v>
      </c>
      <c r="G46" s="93">
        <f ca="1">INDIRECT($N$1&amp; "!" &amp;$P$1&amp;R46)</f>
        <v>3</v>
      </c>
      <c r="H46" s="89">
        <f ca="1">SUM(INDIRECT($N$1&amp;"!"&amp;$O$3&amp;N46&amp;":"&amp;$O$1&amp;N46))/1.173</f>
        <v>15475.703324808184</v>
      </c>
      <c r="I46" s="90">
        <f t="shared" ref="I46:I47" ca="1" si="55">SUM(INDIRECT($N$1&amp;"!"&amp;$P$3&amp;N46&amp;":"&amp;$P$1&amp;N46))</f>
        <v>17338</v>
      </c>
      <c r="J46" s="246">
        <f ca="1">IF(H46=0,"",1-((H46-I46)/ABS(H46)))</f>
        <v>1.1203368038340771</v>
      </c>
      <c r="K46" s="91">
        <f ca="1">SUM(INDIRECT($Q$1&amp;"!"&amp;$P$3&amp;P46&amp;":"&amp;$P$1&amp;P46))</f>
        <v>17784</v>
      </c>
      <c r="L46" s="92">
        <f t="shared" ca="1" si="41"/>
        <v>-2.5078722447143501E-2</v>
      </c>
      <c r="M46" s="94">
        <f t="shared" ca="1" si="42"/>
        <v>113</v>
      </c>
      <c r="N46">
        <f t="shared" ca="1" si="43"/>
        <v>330</v>
      </c>
      <c r="O46">
        <v>723</v>
      </c>
      <c r="P46">
        <f t="shared" ca="1" si="44"/>
        <v>332</v>
      </c>
      <c r="Q46">
        <v>811</v>
      </c>
      <c r="R46">
        <f ca="1">MATCH(Q46,INDIRECT($N$1&amp;"!A1:A1190"),0)</f>
        <v>406</v>
      </c>
    </row>
    <row r="47" spans="1:21" x14ac:dyDescent="0.25">
      <c r="A47" s="29" t="s">
        <v>108</v>
      </c>
      <c r="B47" s="77">
        <f ca="1">INDIRECT($N$1&amp; "!" &amp;$O$1&amp;N47)/0.894</f>
        <v>1523.489932885906</v>
      </c>
      <c r="C47" s="78">
        <f ca="1">INDIRECT($N$1&amp; "!" &amp;$P$1&amp;N47)</f>
        <v>3764</v>
      </c>
      <c r="D47" s="237">
        <f t="shared" ref="D47" ca="1" si="56">IF(B47=0,"",1+((B47-C47)/ABS(B47)))</f>
        <v>-0.47064317180616744</v>
      </c>
      <c r="E47" s="79">
        <f ca="1">INDIRECT($Q$1&amp; "!" &amp;$P$1&amp;P47)</f>
        <v>3465</v>
      </c>
      <c r="F47" s="80">
        <f t="shared" ca="1" si="40"/>
        <v>8.6291486291486294E-2</v>
      </c>
      <c r="G47" s="81">
        <f ca="1">INDIRECT($N$1&amp; "!" &amp;$P$1&amp;R47)</f>
        <v>29</v>
      </c>
      <c r="H47" s="77">
        <f ca="1">SUM(INDIRECT($N$1&amp;"!"&amp;$O$3&amp;N47&amp;":"&amp;$O$1&amp;N47))/0.894</f>
        <v>10155.480984340045</v>
      </c>
      <c r="I47" s="78">
        <f t="shared" ca="1" si="55"/>
        <v>23454</v>
      </c>
      <c r="J47" s="237">
        <f t="shared" ref="J47" ca="1" si="57">IF(H47=0,"",1+((H47-I47)/ABS(H47)))</f>
        <v>-0.30949179425046802</v>
      </c>
      <c r="K47" s="79">
        <f ca="1">SUM(INDIRECT($Q$1&amp;"!"&amp;$P$3&amp;P47&amp;":"&amp;$P$1&amp;P47))</f>
        <v>12487</v>
      </c>
      <c r="L47" s="80">
        <f t="shared" ca="1" si="41"/>
        <v>0.87827340434051415</v>
      </c>
      <c r="M47" s="82">
        <f t="shared" ca="1" si="42"/>
        <v>133</v>
      </c>
      <c r="N47">
        <f t="shared" ca="1" si="43"/>
        <v>336</v>
      </c>
      <c r="O47">
        <v>729</v>
      </c>
      <c r="P47">
        <f t="shared" ca="1" si="44"/>
        <v>338</v>
      </c>
      <c r="Q47">
        <v>847</v>
      </c>
      <c r="R47">
        <f ca="1">MATCH(Q47,INDIRECT($N$1&amp;"!A1:A1190"),0)</f>
        <v>442</v>
      </c>
    </row>
    <row r="48" spans="1:21" x14ac:dyDescent="0.25">
      <c r="A48" s="83" t="s">
        <v>107</v>
      </c>
      <c r="B48" s="84">
        <f ca="1">+B46-B47</f>
        <v>-285.63827048181406</v>
      </c>
      <c r="C48" s="85">
        <f ca="1">+C46-C47</f>
        <v>-2867</v>
      </c>
      <c r="D48" s="245">
        <f t="shared" ref="D48:D49" ca="1" si="58">IF(B48=0,"",1-((B48-C48)/ABS(B48)))</f>
        <v>-8.0371704224505702</v>
      </c>
      <c r="E48" s="85">
        <f ca="1">+E46-E47</f>
        <v>-2525</v>
      </c>
      <c r="F48" s="86">
        <f t="shared" ca="1" si="40"/>
        <v>-0.13544554455445545</v>
      </c>
      <c r="G48" s="87">
        <f ca="1">+G46-G47</f>
        <v>-26</v>
      </c>
      <c r="H48" s="84">
        <f t="shared" ref="H48:I48" ca="1" si="59">+H46-H47</f>
        <v>5320.222340468139</v>
      </c>
      <c r="I48" s="85">
        <f t="shared" ca="1" si="59"/>
        <v>-6116</v>
      </c>
      <c r="J48" s="245">
        <f t="shared" ref="J48:J49" ca="1" si="60">IF(H48=0,"",1-((H48-I48)/ABS(H48)))</f>
        <v>-1.1495760155508536</v>
      </c>
      <c r="K48" s="85">
        <f ca="1">+K46-K47</f>
        <v>5297</v>
      </c>
      <c r="L48" s="86">
        <f t="shared" ca="1" si="41"/>
        <v>-2.1546158202756276</v>
      </c>
      <c r="M48" s="88">
        <f ca="1">+M46-M47</f>
        <v>-20</v>
      </c>
    </row>
    <row r="49" spans="1:18" x14ac:dyDescent="0.25">
      <c r="A49" s="42" t="s">
        <v>105</v>
      </c>
      <c r="B49" s="95">
        <f ca="1">INDIRECT($N$1&amp; "!" &amp;$O$1&amp;N49)/1.173</f>
        <v>161.12531969309461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2014.4927536231883</v>
      </c>
      <c r="I49" s="90">
        <f t="shared" ref="I49:I50" ca="1" si="61">SUM(INDIRECT($N$1&amp;"!"&amp;$P$3&amp;N49&amp;":"&amp;$P$1&amp;N49))</f>
        <v>606</v>
      </c>
      <c r="J49" s="246">
        <f t="shared" ca="1" si="60"/>
        <v>0.30082014388489209</v>
      </c>
      <c r="K49" s="91">
        <f ca="1">SUM(INDIRECT($Q$1&amp;"!"&amp;$P$3&amp;P49&amp;":"&amp;$P$1&amp;P49))</f>
        <v>0</v>
      </c>
      <c r="L49" s="92">
        <f t="shared" ca="1" si="41"/>
        <v>0</v>
      </c>
      <c r="M49" s="94">
        <f t="shared" ca="1" si="42"/>
        <v>1</v>
      </c>
      <c r="N49">
        <f t="shared" ca="1" si="43"/>
        <v>105</v>
      </c>
      <c r="O49">
        <v>287</v>
      </c>
      <c r="P49">
        <f t="shared" ca="1" si="44"/>
        <v>108</v>
      </c>
      <c r="Q49">
        <v>805</v>
      </c>
      <c r="R49">
        <f ca="1">MATCH(Q49,INDIRECT($N$1&amp;"!A1:A1190"),0)</f>
        <v>400</v>
      </c>
    </row>
    <row r="50" spans="1:18" x14ac:dyDescent="0.25">
      <c r="A50" s="228" t="s">
        <v>104</v>
      </c>
      <c r="B50" s="89">
        <f ca="1">INDIRECT($N$1&amp; "!" &amp;$O$1&amp;N50)/0.894</f>
        <v>184.56375838926175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444</v>
      </c>
      <c r="F50" s="230">
        <f t="shared" ca="1" si="40"/>
        <v>-1</v>
      </c>
      <c r="G50" s="231">
        <f ca="1">INDIRECT($N$1&amp; "!" &amp;$P$1&amp;R50)</f>
        <v>0</v>
      </c>
      <c r="H50" s="232">
        <f ca="1">SUM(INDIRECT($N$1&amp;"!"&amp;$O$3&amp;N50&amp;":"&amp;$O$1&amp;N50))/0.894</f>
        <v>1230.4250559284117</v>
      </c>
      <c r="I50" s="233">
        <f t="shared" ca="1" si="61"/>
        <v>0</v>
      </c>
      <c r="J50" s="247">
        <f t="shared" ref="J50" ca="1" si="63">IF(H50=0,"",1+((H50-I50)/ABS(H50)))</f>
        <v>2</v>
      </c>
      <c r="K50" s="229">
        <f ca="1">SUM(INDIRECT($Q$1&amp;"!"&amp;$P$3&amp;P50&amp;":"&amp;$P$1&amp;P50))</f>
        <v>444</v>
      </c>
      <c r="L50" s="230">
        <f t="shared" ca="1" si="41"/>
        <v>-1</v>
      </c>
      <c r="M50" s="234">
        <f t="shared" ca="1" si="42"/>
        <v>0</v>
      </c>
      <c r="N50">
        <f t="shared" ca="1" si="43"/>
        <v>130</v>
      </c>
      <c r="O50">
        <v>312</v>
      </c>
      <c r="P50">
        <f t="shared" ca="1" si="44"/>
        <v>133</v>
      </c>
      <c r="Q50">
        <v>841</v>
      </c>
      <c r="R50">
        <f ca="1">MATCH(Q50,INDIRECT($N$1&amp;"!A1:A1190"),0)</f>
        <v>436</v>
      </c>
    </row>
    <row r="51" spans="1:18" x14ac:dyDescent="0.25">
      <c r="A51" s="83" t="s">
        <v>106</v>
      </c>
      <c r="B51" s="84">
        <f ca="1">+B49-B50</f>
        <v>-23.43843869616714</v>
      </c>
      <c r="C51" s="85">
        <f ca="1">+C49-C50</f>
        <v>0</v>
      </c>
      <c r="D51" s="245">
        <f t="shared" ref="D51:D55" ca="1" si="64">IF(B51=0,"",1-((B51-C51)/ABS(B51)))</f>
        <v>2</v>
      </c>
      <c r="E51" s="85">
        <f ca="1">+E49-E50</f>
        <v>-444</v>
      </c>
      <c r="F51" s="86">
        <f t="shared" ca="1" si="40"/>
        <v>1</v>
      </c>
      <c r="G51" s="87">
        <f ca="1">+G49-G50</f>
        <v>0</v>
      </c>
      <c r="H51" s="84">
        <f t="shared" ref="H51:I51" ca="1" si="65">+H49-H50</f>
        <v>784.0676976947766</v>
      </c>
      <c r="I51" s="85">
        <f t="shared" ca="1" si="65"/>
        <v>606</v>
      </c>
      <c r="J51" s="245">
        <f t="shared" ref="J51:J55" ca="1" si="66">IF(H51=0,"",1-((H51-I51)/ABS(H51)))</f>
        <v>0.77289244510606636</v>
      </c>
      <c r="K51" s="85">
        <f ca="1">+K49-K50</f>
        <v>-444</v>
      </c>
      <c r="L51" s="86">
        <f t="shared" ca="1" si="41"/>
        <v>2.3648648648648649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23.870417732310315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300.93776641091216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738</v>
      </c>
      <c r="O52">
        <v>1461</v>
      </c>
      <c r="P52">
        <f ca="1">MATCH(O52,INDIRECT($Q$1&amp;"!A1:A1600"),0)</f>
        <v>814</v>
      </c>
      <c r="Q52">
        <v>1485</v>
      </c>
      <c r="R52">
        <f ca="1">MATCH(Q52,INDIRECT($N$1&amp;"!A1:A1190"),0)</f>
        <v>762</v>
      </c>
    </row>
    <row r="53" spans="1:18" x14ac:dyDescent="0.25">
      <c r="A53" s="228" t="s">
        <v>860</v>
      </c>
      <c r="B53" s="89">
        <f ca="1">INDIRECT($N$1&amp; "!" &amp;$O$1&amp;N53)/0.894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744</v>
      </c>
      <c r="O53">
        <v>1467</v>
      </c>
      <c r="P53">
        <f ca="1">MATCH(O53,INDIRECT($Q$1&amp;"!A1:A1600"),0)</f>
        <v>820</v>
      </c>
      <c r="Q53">
        <v>1491</v>
      </c>
      <c r="R53">
        <f ca="1">MATCH(Q53,INDIRECT($N$1&amp;"!A1:A1190"),0)</f>
        <v>768</v>
      </c>
    </row>
    <row r="54" spans="1:18" x14ac:dyDescent="0.25">
      <c r="A54" s="83" t="s">
        <v>861</v>
      </c>
      <c r="B54" s="84">
        <f ca="1">+B52-B53</f>
        <v>23.870417732310315</v>
      </c>
      <c r="C54" s="85">
        <f ca="1">+C52-C53</f>
        <v>0</v>
      </c>
      <c r="D54" s="245">
        <f t="shared" ref="D54" ca="1" si="73">IF(B54=0,"",1-((B54-C54)/ABS(B54)))</f>
        <v>0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300.93776641091216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3629.1560102301796</v>
      </c>
      <c r="C55" s="96">
        <f ca="1">+C34+C37+C40+C43+C46+C49+C52</f>
        <v>2112</v>
      </c>
      <c r="D55" s="247">
        <f t="shared" ca="1" si="64"/>
        <v>0.58195348837209293</v>
      </c>
      <c r="E55" s="229">
        <f ca="1">+E34+E37+E40+E43+E46+E49</f>
        <v>2980</v>
      </c>
      <c r="F55" s="230">
        <f t="shared" ca="1" si="40"/>
        <v>-0.29127516778523488</v>
      </c>
      <c r="G55" s="231">
        <f ca="1">INDIRECT($N$1&amp; "!" &amp;$P$1&amp;R55)</f>
        <v>15</v>
      </c>
      <c r="H55" s="44">
        <f t="shared" ref="H55" ca="1" si="76">+H34+H37+H40+H43+H46+H49+H52</f>
        <v>45368.286445012789</v>
      </c>
      <c r="I55" s="45">
        <f ca="1">+I34+I37+I40+I43+I46+I49+I52</f>
        <v>44710</v>
      </c>
      <c r="J55" s="247">
        <f t="shared" ca="1" si="66"/>
        <v>0.98549016291786451</v>
      </c>
      <c r="K55" s="229">
        <f ca="1">K34+K37+K40+K43+K46+K49</f>
        <v>44885</v>
      </c>
      <c r="L55" s="230">
        <f t="shared" ca="1" si="41"/>
        <v>-3.8988526233708367E-3</v>
      </c>
      <c r="M55" s="234">
        <f t="shared" ca="1" si="42"/>
        <v>358</v>
      </c>
      <c r="Q55">
        <v>889</v>
      </c>
      <c r="R55">
        <f ca="1">MATCH(Q55,INDIRECT($N$1&amp;"!A1:A1190"),0)</f>
        <v>484</v>
      </c>
    </row>
    <row r="56" spans="1:18" ht="15.75" thickBot="1" x14ac:dyDescent="0.3">
      <c r="A56" s="29" t="s">
        <v>91</v>
      </c>
      <c r="B56" s="89">
        <f ca="1">+B35+B38+B41+B44+B47+B50+B53</f>
        <v>4658.8366890380312</v>
      </c>
      <c r="C56" s="89">
        <f ca="1">+C35+C38+C41+C44+C47+C50+C53</f>
        <v>8518</v>
      </c>
      <c r="D56" s="237">
        <f t="shared" ref="D56" ca="1" si="77">IF(B56=0,"",1+((B56-C56)/ABS(B56)))</f>
        <v>0.1716465786314525</v>
      </c>
      <c r="E56" s="79">
        <f ca="1">+E35+E38+E41+E44+E47+E50</f>
        <v>16961</v>
      </c>
      <c r="F56" s="80">
        <f t="shared" ca="1" si="40"/>
        <v>-0.49778904545722541</v>
      </c>
      <c r="G56" s="81">
        <f ca="1">INDIRECT($N$1&amp; "!" &amp;$P$1&amp;R56)</f>
        <v>51</v>
      </c>
      <c r="H56" s="31">
        <f t="shared" ref="H56:I56" ca="1" si="78">+H35+H38+H41+H44+H47+H50+H53</f>
        <v>31049.217002237136</v>
      </c>
      <c r="I56" s="32">
        <f t="shared" ca="1" si="78"/>
        <v>46118</v>
      </c>
      <c r="J56" s="237">
        <f t="shared" ref="J56" ca="1" si="79">IF(H56=0,"",1+((H56-I56)/ABS(H56)))</f>
        <v>0.51468074068736935</v>
      </c>
      <c r="K56" s="79">
        <f ca="1">K35+K38+K41+K44+K47+K50</f>
        <v>53364</v>
      </c>
      <c r="L56" s="80">
        <f t="shared" ca="1" si="41"/>
        <v>-0.13578442395622517</v>
      </c>
      <c r="M56" s="82">
        <f t="shared" ca="1" si="42"/>
        <v>257</v>
      </c>
      <c r="Q56">
        <v>895</v>
      </c>
      <c r="R56">
        <f ca="1">MATCH(Q56,INDIRECT($N$1&amp;"!A1:A1190"),0)</f>
        <v>490</v>
      </c>
    </row>
    <row r="57" spans="1:18" ht="15.75" thickBot="1" x14ac:dyDescent="0.3">
      <c r="A57" s="97" t="s">
        <v>92</v>
      </c>
      <c r="B57" s="98">
        <f ca="1">+B36+B39+B42+B45+B48+B51</f>
        <v>-1053.5510965401627</v>
      </c>
      <c r="C57" s="99">
        <f ca="1">+C36+C39+C42+C45+C48+C51</f>
        <v>-6406</v>
      </c>
      <c r="D57" s="248">
        <f t="shared" ref="D57" ca="1" si="80">IF(B57=0,"",1-((B57-C57)/ABS(B57)))</f>
        <v>-4.0803885269894886</v>
      </c>
      <c r="E57" s="100">
        <f ca="1">+E36+E39+E42+E45+E48+E51</f>
        <v>-13981</v>
      </c>
      <c r="F57" s="101">
        <f t="shared" ca="1" si="40"/>
        <v>0.54180673771547094</v>
      </c>
      <c r="G57" s="102">
        <f ca="1">+G55-G56</f>
        <v>-36</v>
      </c>
      <c r="H57" s="98">
        <f t="shared" ref="H57:I57" ca="1" si="81">+H55-H56</f>
        <v>14319.069442775653</v>
      </c>
      <c r="I57" s="100">
        <f t="shared" ca="1" si="81"/>
        <v>-1408</v>
      </c>
      <c r="J57" s="248">
        <f t="shared" ref="J57" ca="1" si="82">IF(H57=0,"",1-((H57-I57)/ABS(H57)))</f>
        <v>-9.8330412156103719E-2</v>
      </c>
      <c r="K57" s="100">
        <f ca="1">+K36+K39+K42+K45+K48+K51</f>
        <v>-8479</v>
      </c>
      <c r="L57" s="101">
        <f t="shared" ca="1" si="41"/>
        <v>0.83394268192003773</v>
      </c>
      <c r="M57" s="103">
        <f ca="1">+M55-M56</f>
        <v>101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7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8"/>
      <c r="B61" s="15" t="str">
        <f>"Ppto "&amp;$R$1</f>
        <v>Ppto 2022</v>
      </c>
      <c r="C61" s="16" t="str">
        <f>"Real "&amp;$R$1</f>
        <v>Real 2022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2022</v>
      </c>
      <c r="I61" s="16" t="str">
        <f>"Real "&amp; $R$1</f>
        <v>Real 2022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710.14492753623188</v>
      </c>
      <c r="C62" s="72">
        <f ca="1">INDIRECT($N$1&amp; "!" &amp;$P$1&amp;N62)</f>
        <v>234</v>
      </c>
      <c r="D62" s="244">
        <f ca="1">IF(B62=0,"",1-((B62-C62)/ABS(B62)))</f>
        <v>0.32951020408163267</v>
      </c>
      <c r="E62" s="73">
        <f ca="1">INDIRECT($Q$1&amp; "!" &amp;$P$1&amp;P62)</f>
        <v>101</v>
      </c>
      <c r="F62" s="74">
        <f t="shared" ref="F62:F85" ca="1" si="83">IF(ISERROR(((C62-E62)/ABS(E62))-1),0,((C62-E62)/ABS(E62)))</f>
        <v>1.3168316831683169</v>
      </c>
      <c r="G62" s="75">
        <f ca="1">INDIRECT($N$1&amp; "!" &amp;$P$1&amp;R62)</f>
        <v>1</v>
      </c>
      <c r="H62" s="71">
        <f ca="1">SUM(INDIRECT($N$1&amp;"!"&amp;$O$3&amp;N62&amp;":"&amp;$O$1&amp;N62))/1.173</f>
        <v>8876.3853367433931</v>
      </c>
      <c r="I62" s="72">
        <f t="shared" ref="I62:I63" ca="1" si="84">SUM(INDIRECT($N$1&amp;"!"&amp;$P$3&amp;N62&amp;":"&amp;$P$1&amp;N62))</f>
        <v>6206</v>
      </c>
      <c r="J62" s="244">
        <f ca="1">IF(H62=0,"",1-((H62-I62)/ABS(H62)))</f>
        <v>0.69915847099500583</v>
      </c>
      <c r="K62" s="73">
        <f ca="1">SUM(INDIRECT($Q$1&amp;"!"&amp;$P$3&amp;P62&amp;":"&amp;$P$1&amp;P62))</f>
        <v>5000</v>
      </c>
      <c r="L62" s="74">
        <f t="shared" ref="L62:L85" ca="1" si="85">IF(ISERROR(((I62-K62)/ABS(K62))-1),0,((I62-K62)/ABS(K62)))</f>
        <v>0.2412</v>
      </c>
      <c r="M62" s="76">
        <f ca="1">SUM(INDIRECT($N$1&amp;"!"&amp;$P$3&amp;R62&amp;":"&amp;$P$1&amp;R62))</f>
        <v>18</v>
      </c>
      <c r="N62">
        <f ca="1">MATCH(O62,INDIRECT($N$1&amp;"!A1:A800"),0)</f>
        <v>89</v>
      </c>
      <c r="O62">
        <v>271</v>
      </c>
      <c r="P62">
        <f ca="1">MATCH(O62,INDIRECT($Q$1&amp;"!A1:A800"),0)</f>
        <v>92</v>
      </c>
      <c r="Q62">
        <v>783</v>
      </c>
      <c r="R62">
        <f ca="1">MATCH(Q62,INDIRECT($N$1&amp;"!A1:A1190"),0)</f>
        <v>378</v>
      </c>
    </row>
    <row r="63" spans="1:18" x14ac:dyDescent="0.25">
      <c r="A63" s="29" t="s">
        <v>120</v>
      </c>
      <c r="B63" s="77">
        <f ca="1">INDIRECT($N$1&amp; "!" &amp;$O$1&amp;N63)/0.894</f>
        <v>771.81208053691273</v>
      </c>
      <c r="C63" s="78">
        <f ca="1">INDIRECT($N$1&amp; "!" &amp;$P$1&amp;N63)</f>
        <v>838</v>
      </c>
      <c r="D63" s="237">
        <f ca="1">IF(B63=0,"",1+((B63-C63)/ABS(B63)))</f>
        <v>0.91424347826086949</v>
      </c>
      <c r="E63" s="79">
        <f ca="1">INDIRECT($Q$1&amp; "!" &amp;$P$1&amp;P63)</f>
        <v>1514</v>
      </c>
      <c r="F63" s="80">
        <f t="shared" ca="1" si="83"/>
        <v>-0.44649933949801851</v>
      </c>
      <c r="G63" s="81">
        <f ca="1">INDIRECT($N$1&amp; "!" &amp;$P$1&amp;R63)</f>
        <v>5</v>
      </c>
      <c r="H63" s="77">
        <f ca="1">SUM(INDIRECT($N$1&amp;"!"&amp;$O$3&amp;N63&amp;":"&amp;$O$1&amp;N63))/0.894</f>
        <v>5145.413870246085</v>
      </c>
      <c r="I63" s="78">
        <f t="shared" ca="1" si="84"/>
        <v>3055</v>
      </c>
      <c r="J63" s="237">
        <f ca="1">IF(H63=0,"",1+((H63-I63)/ABS(H63)))</f>
        <v>1.4062673913043477</v>
      </c>
      <c r="K63" s="79">
        <f ca="1">SUM(INDIRECT($Q$1&amp;"!"&amp;$P$3&amp;P63&amp;":"&amp;$P$1&amp;P63))</f>
        <v>7090</v>
      </c>
      <c r="L63" s="80">
        <f t="shared" ca="1" si="85"/>
        <v>-0.5691114245416079</v>
      </c>
      <c r="M63" s="82">
        <f t="shared" ref="M63:M84" ca="1" si="86">SUM(INDIRECT($N$1&amp;"!"&amp;$P$3&amp;R63&amp;":"&amp;$P$1&amp;R63))</f>
        <v>23</v>
      </c>
      <c r="N63">
        <f t="shared" ref="N63:N78" ca="1" si="87">MATCH(O63,INDIRECT($N$1&amp;"!A1:A800"),0)</f>
        <v>113</v>
      </c>
      <c r="O63">
        <v>295</v>
      </c>
      <c r="P63">
        <f t="shared" ref="P63:P78" ca="1" si="88">MATCH(O63,INDIRECT($Q$1&amp;"!A1:A800"),0)</f>
        <v>116</v>
      </c>
      <c r="Q63">
        <v>819</v>
      </c>
      <c r="R63">
        <f ca="1">MATCH(Q63,INDIRECT($N$1&amp;"!A1:A1190"),0)</f>
        <v>414</v>
      </c>
    </row>
    <row r="64" spans="1:18" x14ac:dyDescent="0.25">
      <c r="A64" s="36" t="s">
        <v>100</v>
      </c>
      <c r="B64" s="37">
        <f ca="1">+B62-B63</f>
        <v>-61.667153000680855</v>
      </c>
      <c r="C64" s="38">
        <f ca="1">+C62-C63</f>
        <v>-604</v>
      </c>
      <c r="D64" s="240">
        <f ca="1">IF(B64=0,"",1-((B64-C64)/ABS(B64)))</f>
        <v>-7.7945173501577312</v>
      </c>
      <c r="E64" s="38">
        <f ca="1">+E62-E63</f>
        <v>-1413</v>
      </c>
      <c r="F64" s="39">
        <f t="shared" ca="1" si="83"/>
        <v>0.57254069355980186</v>
      </c>
      <c r="G64" s="40">
        <f ca="1">+G62-G63</f>
        <v>-4</v>
      </c>
      <c r="H64" s="37">
        <f ca="1">+H62-H63</f>
        <v>3730.971466497308</v>
      </c>
      <c r="I64" s="38">
        <f t="shared" ref="I64" ca="1" si="89">+I62-I63</f>
        <v>3151</v>
      </c>
      <c r="J64" s="240">
        <f ca="1">IF(H64=0,"",1-((H64-I64)/ABS(H64)))</f>
        <v>0.84455215707082476</v>
      </c>
      <c r="K64" s="38">
        <f ca="1">+K62-K63</f>
        <v>-2090</v>
      </c>
      <c r="L64" s="39">
        <f t="shared" ca="1" si="85"/>
        <v>2.5076555023923444</v>
      </c>
      <c r="M64" s="41">
        <f ca="1">+M62-M63</f>
        <v>-5</v>
      </c>
    </row>
    <row r="65" spans="1:18" x14ac:dyDescent="0.25">
      <c r="A65" s="42" t="s">
        <v>122</v>
      </c>
      <c r="B65" s="89">
        <f ca="1">INDIRECT($N$1&amp; "!" &amp;$O$1&amp;N65)/1.173</f>
        <v>71.611253196930946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128</v>
      </c>
      <c r="F65" s="92">
        <f t="shared" ca="1" si="83"/>
        <v>-1</v>
      </c>
      <c r="G65" s="93">
        <f ca="1">INDIRECT($N$1&amp; "!" &amp;$P$1&amp;R65)</f>
        <v>1</v>
      </c>
      <c r="H65" s="89">
        <f ca="1">SUM(INDIRECT($N$1&amp;"!"&amp;$O$3&amp;N65&amp;":"&amp;$O$1&amp;N65))/1.173</f>
        <v>892.58312020460357</v>
      </c>
      <c r="I65" s="90">
        <f t="shared" ref="I65:I66" ca="1" si="90">SUM(INDIRECT($N$1&amp;"!"&amp;$P$3&amp;N65&amp;":"&amp;$P$1&amp;N65))</f>
        <v>0</v>
      </c>
      <c r="J65" s="246">
        <f t="shared" ref="J65" ca="1" si="91">IF(H65=0,"",1-((H65-I65)/ABS(H65)))</f>
        <v>0</v>
      </c>
      <c r="K65" s="91">
        <f ca="1">SUM(INDIRECT($Q$1&amp;"!"&amp;$P$3&amp;P65&amp;":"&amp;$P$1&amp;P65))</f>
        <v>588</v>
      </c>
      <c r="L65" s="92">
        <f t="shared" ca="1" si="85"/>
        <v>-1</v>
      </c>
      <c r="M65" s="94">
        <f t="shared" ca="1" si="86"/>
        <v>16</v>
      </c>
      <c r="N65">
        <f t="shared" ca="1" si="87"/>
        <v>296</v>
      </c>
      <c r="O65">
        <v>534</v>
      </c>
      <c r="P65">
        <f t="shared" ca="1" si="88"/>
        <v>300</v>
      </c>
      <c r="Q65">
        <v>789</v>
      </c>
      <c r="R65">
        <f ca="1">MATCH(Q65,INDIRECT($N$1&amp;"!A1:A1190"),0)</f>
        <v>384</v>
      </c>
    </row>
    <row r="66" spans="1:18" x14ac:dyDescent="0.25">
      <c r="A66" s="29" t="s">
        <v>123</v>
      </c>
      <c r="B66" s="77">
        <f ca="1">INDIRECT($N$1&amp; "!" &amp;$O$1&amp;N66)/0.894</f>
        <v>60.402684563758385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5</v>
      </c>
      <c r="H66" s="77">
        <f ca="1">SUM(INDIRECT($N$1&amp;"!"&amp;$O$3&amp;N66&amp;":"&amp;$O$1&amp;N66))/0.894</f>
        <v>400.44742729306489</v>
      </c>
      <c r="I66" s="78">
        <f t="shared" ca="1" si="90"/>
        <v>0</v>
      </c>
      <c r="J66" s="237">
        <f ca="1">IF(H66=0,"",1+((H66-I66)/ABS(H66)))</f>
        <v>2</v>
      </c>
      <c r="K66" s="79">
        <f ca="1">SUM(INDIRECT($Q$1&amp;"!"&amp;$P$3&amp;P66&amp;":"&amp;$P$1&amp;P66))</f>
        <v>373</v>
      </c>
      <c r="L66" s="80">
        <f t="shared" ca="1" si="85"/>
        <v>-1</v>
      </c>
      <c r="M66" s="82">
        <f t="shared" ca="1" si="86"/>
        <v>13</v>
      </c>
      <c r="N66">
        <f t="shared" ca="1" si="87"/>
        <v>302</v>
      </c>
      <c r="O66">
        <v>540</v>
      </c>
      <c r="P66">
        <f t="shared" ca="1" si="88"/>
        <v>306</v>
      </c>
      <c r="Q66">
        <v>825</v>
      </c>
      <c r="R66">
        <f ca="1">MATCH(Q66,INDIRECT($N$1&amp;"!A1:A1190"),0)</f>
        <v>420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128</v>
      </c>
      <c r="F67" s="39">
        <f t="shared" ca="1" si="83"/>
        <v>-5.53125</v>
      </c>
      <c r="G67" s="40">
        <f ca="1">+G65-G66</f>
        <v>-4</v>
      </c>
      <c r="H67" s="37">
        <f ca="1">+H65-H66</f>
        <v>492.13569291153868</v>
      </c>
      <c r="I67" s="38">
        <f t="shared" ref="I67" ca="1" si="92">+I65-I66</f>
        <v>0</v>
      </c>
      <c r="J67" s="240">
        <f ca="1">IF(H67=0,"",1-((H67-I67)/ABS(H67)))</f>
        <v>0</v>
      </c>
      <c r="K67" s="38">
        <f ca="1">+K65-K66</f>
        <v>215</v>
      </c>
      <c r="L67" s="39">
        <f t="shared" ca="1" si="85"/>
        <v>-1</v>
      </c>
      <c r="M67" s="41">
        <f ca="1">+M65-M66</f>
        <v>3</v>
      </c>
    </row>
    <row r="68" spans="1:18" x14ac:dyDescent="0.25">
      <c r="A68" s="42" t="s">
        <v>101</v>
      </c>
      <c r="B68" s="89">
        <f ca="1">INDIRECT($N$1&amp; "!" &amp;$O$1&amp;N68)/1.173</f>
        <v>54.560954816709291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687.12702472293267</v>
      </c>
      <c r="I68" s="90">
        <f t="shared" ref="I68:I69" ca="1" si="93">SUM(INDIRECT($N$1&amp;"!"&amp;$P$3&amp;N68&amp;":"&amp;$P$1&amp;N68))</f>
        <v>130</v>
      </c>
      <c r="J68" s="246">
        <f ca="1">IF(H68=0,"",1-((H68-I68)/ABS(H68)))</f>
        <v>0.18919354838709679</v>
      </c>
      <c r="K68" s="91">
        <f ca="1">SUM(INDIRECT($Q$1&amp;"!"&amp;$P$3&amp;P68&amp;":"&amp;$P$1&amp;P68))</f>
        <v>83</v>
      </c>
      <c r="L68" s="92">
        <f t="shared" ca="1" si="85"/>
        <v>0.5662650602409639</v>
      </c>
      <c r="M68" s="94">
        <f t="shared" ca="1" si="86"/>
        <v>1</v>
      </c>
      <c r="N68">
        <f t="shared" ca="1" si="87"/>
        <v>95</v>
      </c>
      <c r="O68">
        <v>277</v>
      </c>
      <c r="P68">
        <f t="shared" ca="1" si="88"/>
        <v>98</v>
      </c>
      <c r="Q68">
        <v>795</v>
      </c>
      <c r="R68">
        <f ca="1">MATCH(Q68,INDIRECT($N$1&amp;"!A1:A1190"),0)</f>
        <v>390</v>
      </c>
    </row>
    <row r="69" spans="1:18" x14ac:dyDescent="0.25">
      <c r="A69" s="29" t="s">
        <v>102</v>
      </c>
      <c r="B69" s="77">
        <f ca="1">INDIRECT($N$1&amp; "!" &amp;$O$1&amp;N69)/0.894</f>
        <v>265.1006711409396</v>
      </c>
      <c r="C69" s="78">
        <f ca="1">INDIRECT($N$1&amp; "!" &amp;$P$1&amp;N69)</f>
        <v>145</v>
      </c>
      <c r="D69" s="237">
        <f ca="1">IF(B69=0,"",1+((B69-C69)/ABS(B69)))</f>
        <v>1.4530379746835442</v>
      </c>
      <c r="E69" s="79">
        <f ca="1">INDIRECT($Q$1&amp; "!" &amp;$P$1&amp;P69)</f>
        <v>714</v>
      </c>
      <c r="F69" s="80">
        <f t="shared" ca="1" si="83"/>
        <v>-0.79691876750700286</v>
      </c>
      <c r="G69" s="81">
        <f ca="1">INDIRECT($N$1&amp; "!" &amp;$P$1&amp;R69)</f>
        <v>1</v>
      </c>
      <c r="H69" s="77">
        <f ca="1">SUM(INDIRECT($N$1&amp;"!"&amp;$O$3&amp;N69&amp;":"&amp;$O$1&amp;N69))/0.894</f>
        <v>1768.4563758389261</v>
      </c>
      <c r="I69" s="78">
        <f t="shared" ca="1" si="93"/>
        <v>2361</v>
      </c>
      <c r="J69" s="237">
        <f ca="1">IF(H69=0,"",1+((H69-I69)/ABS(H69)))</f>
        <v>0.66493738140417458</v>
      </c>
      <c r="K69" s="79">
        <f ca="1">SUM(INDIRECT($Q$1&amp;"!"&amp;$P$3&amp;P69&amp;":"&amp;$P$1&amp;P69))</f>
        <v>2805</v>
      </c>
      <c r="L69" s="80">
        <f t="shared" ca="1" si="85"/>
        <v>-0.15828877005347594</v>
      </c>
      <c r="M69" s="82">
        <f t="shared" ca="1" si="86"/>
        <v>16</v>
      </c>
      <c r="N69">
        <f t="shared" ca="1" si="87"/>
        <v>120</v>
      </c>
      <c r="O69">
        <v>302</v>
      </c>
      <c r="P69">
        <f t="shared" ca="1" si="88"/>
        <v>123</v>
      </c>
      <c r="Q69">
        <v>831</v>
      </c>
      <c r="R69">
        <f ca="1">MATCH(Q69,INDIRECT($N$1&amp;"!A1:A1190"),0)</f>
        <v>426</v>
      </c>
    </row>
    <row r="70" spans="1:18" x14ac:dyDescent="0.25">
      <c r="A70" s="36" t="s">
        <v>103</v>
      </c>
      <c r="B70" s="37">
        <f ca="1">+B68-B69</f>
        <v>-210.53971632423031</v>
      </c>
      <c r="C70" s="38">
        <f ca="1">+C68-C69</f>
        <v>-145</v>
      </c>
      <c r="D70" s="240">
        <f ca="1">IF(B70=0,"",1-((B70-C70)/ABS(B70)))</f>
        <v>1.3112938378965961</v>
      </c>
      <c r="E70" s="38">
        <f ca="1">+E68-E69</f>
        <v>-714</v>
      </c>
      <c r="F70" s="39">
        <f t="shared" ca="1" si="83"/>
        <v>0.79691876750700286</v>
      </c>
      <c r="G70" s="40">
        <f ca="1">+G68-G69</f>
        <v>-1</v>
      </c>
      <c r="H70" s="37">
        <f t="shared" ref="H70:I70" ca="1" si="94">+H68-H69</f>
        <v>-1081.3293511159934</v>
      </c>
      <c r="I70" s="38">
        <f t="shared" ca="1" si="94"/>
        <v>-2231</v>
      </c>
      <c r="J70" s="240">
        <f ca="1">IF(H70=0,"",1-((H70-I70)/ABS(H70)))</f>
        <v>-6.3201186296738543E-2</v>
      </c>
      <c r="K70" s="38">
        <f ca="1">+K68-K69</f>
        <v>-2722</v>
      </c>
      <c r="L70" s="39">
        <f t="shared" ca="1" si="85"/>
        <v>0.18038207200587802</v>
      </c>
      <c r="M70" s="41">
        <f ca="1">+M68-M69</f>
        <v>-15</v>
      </c>
    </row>
    <row r="71" spans="1:18" x14ac:dyDescent="0.25">
      <c r="A71" s="42" t="s">
        <v>111</v>
      </c>
      <c r="B71" s="89">
        <f ca="1">INDIRECT($N$1&amp; "!" &amp;$O$1&amp;N71)/1.173</f>
        <v>248.08184143222505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398</v>
      </c>
      <c r="F71" s="92">
        <f t="shared" ca="1" si="83"/>
        <v>-1</v>
      </c>
      <c r="G71" s="93">
        <f ca="1">INDIRECT($N$1&amp; "!" &amp;$P$1&amp;R71)</f>
        <v>0</v>
      </c>
      <c r="H71" s="89">
        <f ca="1">SUM(INDIRECT($N$1&amp;"!"&amp;$O$3&amp;N71&amp;":"&amp;$O$1&amp;N71))/1.173</f>
        <v>3104.0068201193521</v>
      </c>
      <c r="I71" s="90">
        <f t="shared" ref="I71:I72" ca="1" si="95">SUM(INDIRECT($N$1&amp;"!"&amp;$P$3&amp;N71&amp;":"&amp;$P$1&amp;N71))</f>
        <v>290</v>
      </c>
      <c r="J71" s="246">
        <f ca="1">IF(H71=0,"",1-((H71-I71)/ABS(H71)))</f>
        <v>9.3427629772040666E-2</v>
      </c>
      <c r="K71" s="91">
        <f ca="1">SUM(INDIRECT($Q$1&amp;"!"&amp;$P$3&amp;P71&amp;":"&amp;$P$1&amp;P71))</f>
        <v>1581</v>
      </c>
      <c r="L71" s="92">
        <f t="shared" ca="1" si="85"/>
        <v>-0.81657179000632507</v>
      </c>
      <c r="M71" s="94">
        <f t="shared" ca="1" si="86"/>
        <v>1</v>
      </c>
      <c r="N71">
        <f t="shared" ca="1" si="87"/>
        <v>101</v>
      </c>
      <c r="O71">
        <v>283</v>
      </c>
      <c r="P71">
        <f t="shared" ca="1" si="88"/>
        <v>104</v>
      </c>
      <c r="Q71">
        <v>801</v>
      </c>
      <c r="R71">
        <f ca="1">MATCH(Q71,INDIRECT($N$1&amp;"!A1:A1190"),0)</f>
        <v>396</v>
      </c>
    </row>
    <row r="72" spans="1:18" x14ac:dyDescent="0.25">
      <c r="A72" s="29" t="s">
        <v>112</v>
      </c>
      <c r="B72" s="77">
        <f ca="1">INDIRECT($N$1&amp; "!" &amp;$O$1&amp;N72)/0.894</f>
        <v>270.69351230425053</v>
      </c>
      <c r="C72" s="78">
        <f ca="1">INDIRECT($N$1&amp; "!" &amp;$P$1&amp;N72)</f>
        <v>0</v>
      </c>
      <c r="D72" s="237">
        <f ca="1">IF(B72=0,"",1+((B72-C72)/ABS(B72)))</f>
        <v>2</v>
      </c>
      <c r="E72" s="79">
        <f ca="1">INDIRECT($Q$1&amp; "!" &amp;$P$1&amp;P72)</f>
        <v>172</v>
      </c>
      <c r="F72" s="80">
        <f t="shared" ca="1" si="83"/>
        <v>-1</v>
      </c>
      <c r="G72" s="81">
        <f ca="1">INDIRECT($N$1&amp; "!" &amp;$P$1&amp;R72)</f>
        <v>0</v>
      </c>
      <c r="H72" s="77">
        <f ca="1">SUM(INDIRECT($N$1&amp;"!"&amp;$O$3&amp;N72&amp;":"&amp;$O$1&amp;N72))/0.894</f>
        <v>1805.3691275167785</v>
      </c>
      <c r="I72" s="78">
        <f t="shared" ca="1" si="95"/>
        <v>501</v>
      </c>
      <c r="J72" s="237">
        <f ca="1">IF(H72=0,"",1+((H72-I72)/ABS(H72)))</f>
        <v>1.7224944237918216</v>
      </c>
      <c r="K72" s="79">
        <f ca="1">SUM(INDIRECT($Q$1&amp;"!"&amp;$P$3&amp;P72&amp;":"&amp;$P$1&amp;P72))</f>
        <v>1521</v>
      </c>
      <c r="L72" s="80">
        <f t="shared" ca="1" si="85"/>
        <v>-0.67061143984220906</v>
      </c>
      <c r="M72" s="82">
        <f t="shared" ca="1" si="86"/>
        <v>1</v>
      </c>
      <c r="N72">
        <f t="shared" ca="1" si="87"/>
        <v>126</v>
      </c>
      <c r="O72">
        <v>308</v>
      </c>
      <c r="P72">
        <f t="shared" ca="1" si="88"/>
        <v>129</v>
      </c>
      <c r="Q72">
        <v>837</v>
      </c>
      <c r="R72">
        <f ca="1">MATCH(Q72,INDIRECT($N$1&amp;"!A1:A1190"),0)</f>
        <v>432</v>
      </c>
    </row>
    <row r="73" spans="1:18" x14ac:dyDescent="0.25">
      <c r="A73" s="36" t="s">
        <v>110</v>
      </c>
      <c r="B73" s="37">
        <f ca="1">+B71-B72</f>
        <v>-22.611670872025485</v>
      </c>
      <c r="C73" s="38">
        <f ca="1">+C71-C72</f>
        <v>0</v>
      </c>
      <c r="D73" s="240">
        <f ca="1">IF(B73=0,"",1-((B73-C73)/ABS(B73)))</f>
        <v>2</v>
      </c>
      <c r="E73" s="38">
        <f ca="1">+E71-E72</f>
        <v>226</v>
      </c>
      <c r="F73" s="39">
        <f t="shared" ca="1" si="83"/>
        <v>-1</v>
      </c>
      <c r="G73" s="40">
        <f ca="1">+G71-G72</f>
        <v>0</v>
      </c>
      <c r="H73" s="37">
        <f t="shared" ref="H73:I73" ca="1" si="96">+H71-H72</f>
        <v>1298.6376926025737</v>
      </c>
      <c r="I73" s="38">
        <f t="shared" ca="1" si="96"/>
        <v>-211</v>
      </c>
      <c r="J73" s="240">
        <f ca="1">IF(H73=0,"",1-((H73-I73)/ABS(H73)))</f>
        <v>-0.16247795763354067</v>
      </c>
      <c r="K73" s="38">
        <f ca="1">+K71-K72</f>
        <v>60</v>
      </c>
      <c r="L73" s="39">
        <f t="shared" ca="1" si="85"/>
        <v>-4.5166666666666666</v>
      </c>
      <c r="M73" s="41">
        <f ca="1">+M71-M72</f>
        <v>0</v>
      </c>
    </row>
    <row r="74" spans="1:18" x14ac:dyDescent="0.25">
      <c r="A74" s="42" t="s">
        <v>109</v>
      </c>
      <c r="B74" s="89">
        <f ca="1">INDIRECT($N$1&amp; "!" &amp;$O$1&amp;N74)/1.173</f>
        <v>750.21312872975273</v>
      </c>
      <c r="C74" s="90">
        <f ca="1">INDIRECT($N$1&amp; "!" &amp;$P$1&amp;N74)</f>
        <v>0</v>
      </c>
      <c r="D74" s="246">
        <f ca="1">IF(B74=0,"",1-((B74-C74)/ABS(B74)))</f>
        <v>0</v>
      </c>
      <c r="E74" s="91">
        <f ca="1">INDIRECT($Q$1&amp; "!" &amp;$P$1&amp;P74)</f>
        <v>0</v>
      </c>
      <c r="F74" s="92">
        <f t="shared" ca="1" si="83"/>
        <v>0</v>
      </c>
      <c r="G74" s="93">
        <f ca="1">INDIRECT($N$1&amp; "!" &amp;$P$1&amp;R74)</f>
        <v>0</v>
      </c>
      <c r="H74" s="89">
        <f ca="1">SUM(INDIRECT($N$1&amp;"!"&amp;$O$3&amp;N74&amp;":"&amp;$O$1&amp;N74))/1.173</f>
        <v>9377.6641091219099</v>
      </c>
      <c r="I74" s="90">
        <f t="shared" ref="I74:I75" ca="1" si="97">SUM(INDIRECT($N$1&amp;"!"&amp;$P$3&amp;N74&amp;":"&amp;$P$1&amp;N74))</f>
        <v>2976</v>
      </c>
      <c r="J74" s="246">
        <f ca="1">IF(H74=0,"",1-((H74-I74)/ABS(H74)))</f>
        <v>0.31734981818181818</v>
      </c>
      <c r="K74" s="91">
        <f ca="1">SUM(INDIRECT($Q$1&amp;"!"&amp;$P$3&amp;P74&amp;":"&amp;$P$1&amp;P74))</f>
        <v>4471</v>
      </c>
      <c r="L74" s="92">
        <f t="shared" ca="1" si="85"/>
        <v>-0.33437709684634309</v>
      </c>
      <c r="M74" s="94">
        <f t="shared" ca="1" si="86"/>
        <v>22</v>
      </c>
      <c r="N74">
        <f t="shared" ca="1" si="87"/>
        <v>332</v>
      </c>
      <c r="O74">
        <v>725</v>
      </c>
      <c r="P74">
        <f t="shared" ca="1" si="88"/>
        <v>334</v>
      </c>
      <c r="Q74">
        <v>813</v>
      </c>
      <c r="R74">
        <f ca="1">MATCH(Q74,INDIRECT($N$1&amp;"!A1:A1190"),0)</f>
        <v>408</v>
      </c>
    </row>
    <row r="75" spans="1:18" x14ac:dyDescent="0.25">
      <c r="A75" s="29" t="s">
        <v>108</v>
      </c>
      <c r="B75" s="77">
        <f ca="1">INDIRECT($N$1&amp; "!" &amp;$O$1&amp;N75)/0.894</f>
        <v>335.57046979865771</v>
      </c>
      <c r="C75" s="78">
        <f ca="1">INDIRECT($N$1&amp; "!" &amp;$P$1&amp;N75)</f>
        <v>0</v>
      </c>
      <c r="D75" s="237">
        <f ca="1">IF(B75=0,"",1+((B75-C75)/ABS(B75)))</f>
        <v>2</v>
      </c>
      <c r="E75" s="79">
        <f ca="1">INDIRECT($Q$1&amp; "!" &amp;$P$1&amp;P75)</f>
        <v>290</v>
      </c>
      <c r="F75" s="80">
        <f t="shared" ca="1" si="83"/>
        <v>-1</v>
      </c>
      <c r="G75" s="81">
        <f ca="1">INDIRECT($N$1&amp; "!" &amp;$P$1&amp;R75)</f>
        <v>0</v>
      </c>
      <c r="H75" s="77">
        <f ca="1">SUM(INDIRECT($N$1&amp;"!"&amp;$O$3&amp;N75&amp;":"&amp;$O$1&amp;N75))/0.894</f>
        <v>2237.136465324385</v>
      </c>
      <c r="I75" s="78">
        <f t="shared" ca="1" si="97"/>
        <v>3986</v>
      </c>
      <c r="J75" s="237">
        <f t="shared" ref="J75" ca="1" si="98">IF(H75=0,"",1+((H75-I75)/ABS(H75)))</f>
        <v>0.21825800000000017</v>
      </c>
      <c r="K75" s="79">
        <f ca="1">SUM(INDIRECT($Q$1&amp;"!"&amp;$P$3&amp;P75&amp;":"&amp;$P$1&amp;P75))</f>
        <v>10647</v>
      </c>
      <c r="L75" s="80">
        <f t="shared" ca="1" si="85"/>
        <v>-0.62562224100685637</v>
      </c>
      <c r="M75" s="82">
        <f t="shared" ca="1" si="86"/>
        <v>14</v>
      </c>
      <c r="N75">
        <f t="shared" ca="1" si="87"/>
        <v>338</v>
      </c>
      <c r="O75">
        <v>731</v>
      </c>
      <c r="P75">
        <f t="shared" ca="1" si="88"/>
        <v>340</v>
      </c>
      <c r="Q75">
        <v>849</v>
      </c>
      <c r="R75">
        <f ca="1">MATCH(Q75,INDIRECT($N$1&amp;"!A1:A1190"),0)</f>
        <v>444</v>
      </c>
    </row>
    <row r="76" spans="1:18" x14ac:dyDescent="0.25">
      <c r="A76" s="36" t="s">
        <v>107</v>
      </c>
      <c r="B76" s="37">
        <f ca="1">+B74-B75</f>
        <v>414.64265893109501</v>
      </c>
      <c r="C76" s="38">
        <f ca="1">+C74-C75</f>
        <v>0</v>
      </c>
      <c r="D76" s="240">
        <f ca="1">IF(B76=0,"",1-((B76-C76)/ABS(B76)))</f>
        <v>0</v>
      </c>
      <c r="E76" s="38">
        <f ca="1">+E74-E75</f>
        <v>-290</v>
      </c>
      <c r="F76" s="39">
        <f t="shared" ca="1" si="83"/>
        <v>1</v>
      </c>
      <c r="G76" s="40">
        <f ca="1">+G74-G75</f>
        <v>0</v>
      </c>
      <c r="H76" s="37">
        <f t="shared" ref="H76:I76" ca="1" si="99">+H74-H75</f>
        <v>7140.5276437975244</v>
      </c>
      <c r="I76" s="38">
        <f t="shared" ca="1" si="99"/>
        <v>-1010</v>
      </c>
      <c r="J76" s="240">
        <f t="shared" ref="J76:J77" ca="1" si="100">IF(H76=0,"",1-((H76-I76)/ABS(H76)))</f>
        <v>-0.14144612980769233</v>
      </c>
      <c r="K76" s="38">
        <f ca="1">+K74--K75</f>
        <v>15118</v>
      </c>
      <c r="L76" s="39">
        <f t="shared" ca="1" si="85"/>
        <v>-1.0668077788067205</v>
      </c>
      <c r="M76" s="41">
        <f ca="1">+M74-M75</f>
        <v>8</v>
      </c>
    </row>
    <row r="77" spans="1:18" x14ac:dyDescent="0.25">
      <c r="A77" s="42" t="s">
        <v>105</v>
      </c>
      <c r="B77" s="89">
        <f ca="1">INDIRECT($N$1&amp; "!" &amp;$O$1&amp;N77)/1.173</f>
        <v>115.08951406649616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1439.0451832907074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1474</v>
      </c>
      <c r="L77" s="92">
        <f t="shared" ca="1" si="85"/>
        <v>-1</v>
      </c>
      <c r="M77" s="94">
        <f t="shared" ca="1" si="86"/>
        <v>0</v>
      </c>
      <c r="N77">
        <f t="shared" ca="1" si="87"/>
        <v>107</v>
      </c>
      <c r="O77">
        <v>289</v>
      </c>
      <c r="P77">
        <f t="shared" ca="1" si="88"/>
        <v>110</v>
      </c>
      <c r="Q77">
        <v>807</v>
      </c>
      <c r="R77">
        <f ca="1">MATCH(Q77,INDIRECT($N$1&amp;"!A1:A1190"),0)</f>
        <v>402</v>
      </c>
    </row>
    <row r="78" spans="1:18" x14ac:dyDescent="0.25">
      <c r="A78" s="228" t="s">
        <v>104</v>
      </c>
      <c r="B78" s="232">
        <f ca="1">INDIRECT($N$1&amp; "!" &amp;$O$1&amp;N78)/0.894</f>
        <v>165.54809843400446</v>
      </c>
      <c r="C78" s="233">
        <f ca="1">INDIRECT($N$1&amp; "!" &amp;$P$1&amp;N78)</f>
        <v>2841</v>
      </c>
      <c r="D78" s="247">
        <f t="shared" ref="D78" ca="1" si="102">IF(B78=0,"",1+((B78-C78)/ABS(B78)))</f>
        <v>-15.161175675675679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9</v>
      </c>
      <c r="H78" s="232">
        <f ca="1">SUM(INDIRECT($N$1&amp;"!"&amp;$O$3&amp;N78&amp;":"&amp;$O$1&amp;N78))/0.894</f>
        <v>1102.9082774049216</v>
      </c>
      <c r="I78" s="233">
        <f t="shared" ca="1" si="101"/>
        <v>2841</v>
      </c>
      <c r="J78" s="247">
        <f t="shared" ref="J78" ca="1" si="103">IF(H78=0,"",1+((H78-I78)/ABS(H78)))</f>
        <v>-0.57591683569979746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9</v>
      </c>
      <c r="N78">
        <f t="shared" ca="1" si="87"/>
        <v>132</v>
      </c>
      <c r="O78">
        <v>314</v>
      </c>
      <c r="P78">
        <f t="shared" ca="1" si="88"/>
        <v>135</v>
      </c>
      <c r="Q78">
        <v>843</v>
      </c>
      <c r="R78">
        <f ca="1">MATCH(Q78,INDIRECT($N$1&amp;"!A1:A1190"),0)</f>
        <v>438</v>
      </c>
    </row>
    <row r="79" spans="1:18" x14ac:dyDescent="0.25">
      <c r="A79" s="36" t="s">
        <v>106</v>
      </c>
      <c r="B79" s="37">
        <f ca="1">+B77-B78</f>
        <v>-50.458584367508294</v>
      </c>
      <c r="C79" s="38">
        <f ca="1">+C77-C78</f>
        <v>-2841</v>
      </c>
      <c r="D79" s="240">
        <f t="shared" ref="D79:D83" ca="1" si="104">IF(B79=0,"",1-((B79-C79)/ABS(B79)))</f>
        <v>-54.303600975167271</v>
      </c>
      <c r="E79" s="38">
        <f ca="1">+E77-E78</f>
        <v>0</v>
      </c>
      <c r="F79" s="39">
        <f t="shared" ca="1" si="83"/>
        <v>0</v>
      </c>
      <c r="G79" s="40">
        <f ca="1">+G77-G78</f>
        <v>-9</v>
      </c>
      <c r="H79" s="37">
        <f ca="1">+H77-H78</f>
        <v>336.13690588578584</v>
      </c>
      <c r="I79" s="38">
        <f t="shared" ref="I79" ca="1" si="105">+I77-I78</f>
        <v>-2841</v>
      </c>
      <c r="J79" s="240">
        <f t="shared" ref="J79:J83" ca="1" si="106">IF(H79=0,"",1-((H79-I79)/ABS(H79)))</f>
        <v>-8.4519133432058435</v>
      </c>
      <c r="K79" s="38">
        <f ca="1">+K77-K78</f>
        <v>1474</v>
      </c>
      <c r="L79" s="39">
        <f t="shared" ca="1" si="85"/>
        <v>-2.9274084124830395</v>
      </c>
      <c r="M79" s="41">
        <f ca="1">+M77-M78</f>
        <v>-9</v>
      </c>
    </row>
    <row r="80" spans="1:18" x14ac:dyDescent="0.25">
      <c r="A80" s="42" t="s">
        <v>859</v>
      </c>
      <c r="B80" s="95">
        <f ca="1">INDIRECT($N$1&amp; "!" &amp;$O$1&amp;N80)/1.173</f>
        <v>18.755328218243818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234.44160272804774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740</v>
      </c>
      <c r="O80">
        <v>1463</v>
      </c>
      <c r="P80">
        <f ca="1">MATCH(O80,INDIRECT($Q$1&amp;"!A1:A1600"),0)</f>
        <v>816</v>
      </c>
      <c r="Q80">
        <v>1487</v>
      </c>
      <c r="R80">
        <f ca="1">MATCH(Q80,INDIRECT($N$1&amp;"!A1:A1190"),0)</f>
        <v>764</v>
      </c>
    </row>
    <row r="81" spans="1:18" x14ac:dyDescent="0.25">
      <c r="A81" s="228" t="s">
        <v>860</v>
      </c>
      <c r="B81" s="89">
        <f ca="1">INDIRECT($N$1&amp; "!" &amp;$O$1&amp;N81)/0.894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746</v>
      </c>
      <c r="O81">
        <v>1469</v>
      </c>
      <c r="P81">
        <f ca="1">MATCH(O81,INDIRECT($Q$1&amp;"!A1:A1600"),0)</f>
        <v>822</v>
      </c>
      <c r="Q81">
        <v>1493</v>
      </c>
      <c r="R81">
        <f ca="1">MATCH(Q81,INDIRECT($N$1&amp;"!A1:A1190"),0)</f>
        <v>770</v>
      </c>
    </row>
    <row r="82" spans="1:18" x14ac:dyDescent="0.25">
      <c r="A82" s="36" t="s">
        <v>861</v>
      </c>
      <c r="B82" s="37">
        <f ca="1">+B80-B81</f>
        <v>18.755328218243818</v>
      </c>
      <c r="C82" s="38">
        <f ca="1">+C80-C81</f>
        <v>0</v>
      </c>
      <c r="D82" s="240">
        <f t="shared" ref="D82" ca="1" si="111">IF(B82=0,"",1-((B82-C82)/ABS(B82)))</f>
        <v>0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234.44160272804774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1968.4569479965901</v>
      </c>
      <c r="C83" s="96">
        <f t="shared" ca="1" si="114"/>
        <v>234</v>
      </c>
      <c r="D83" s="247">
        <f t="shared" ca="1" si="104"/>
        <v>0.11887483759203121</v>
      </c>
      <c r="E83" s="229">
        <f ca="1">+E62+E65+E68+E71+E74+E77</f>
        <v>627</v>
      </c>
      <c r="F83" s="230">
        <f t="shared" ca="1" si="83"/>
        <v>-0.62679425837320579</v>
      </c>
      <c r="G83" s="231">
        <f ca="1">INDIRECT($N$1&amp; "!" &amp;$P$1&amp;R83)</f>
        <v>2</v>
      </c>
      <c r="H83" s="44">
        <f t="shared" ref="H83" ca="1" si="115">+H62+H65+H68+H71+H74+H77+H80</f>
        <v>24611.253196930946</v>
      </c>
      <c r="I83" s="45">
        <f ca="1">+I62+I65+I68+I71+I74+I77+I80</f>
        <v>9602</v>
      </c>
      <c r="J83" s="247">
        <f t="shared" ca="1" si="106"/>
        <v>0.39014673178842363</v>
      </c>
      <c r="K83" s="229">
        <f ca="1">K62+K65+K68+K71+K74+K77</f>
        <v>13197</v>
      </c>
      <c r="L83" s="230">
        <f t="shared" ca="1" si="85"/>
        <v>-0.27241039630218988</v>
      </c>
      <c r="M83" s="234">
        <f t="shared" ca="1" si="86"/>
        <v>58</v>
      </c>
      <c r="Q83">
        <v>891</v>
      </c>
      <c r="R83">
        <f ca="1">MATCH(Q83,INDIRECT($N$1&amp;"!A1:A1190"),0)</f>
        <v>486</v>
      </c>
    </row>
    <row r="84" spans="1:18" ht="15.75" thickBot="1" x14ac:dyDescent="0.3">
      <c r="A84" s="29" t="s">
        <v>91</v>
      </c>
      <c r="B84" s="89">
        <f t="shared" ca="1" si="114"/>
        <v>1869.1275167785236</v>
      </c>
      <c r="C84" s="89">
        <f t="shared" ca="1" si="114"/>
        <v>3824</v>
      </c>
      <c r="D84" s="237">
        <f t="shared" ref="D84" ca="1" si="116">IF(B84=0,"",1+((B84-C84)/ABS(B84)))</f>
        <v>-4.5874326750448668E-2</v>
      </c>
      <c r="E84" s="79">
        <f ca="1">+E63+E66+E69+E72+E75+E78</f>
        <v>2690</v>
      </c>
      <c r="F84" s="80">
        <f t="shared" ca="1" si="83"/>
        <v>0.42156133828996284</v>
      </c>
      <c r="G84" s="81">
        <f ca="1">INDIRECT($N$1&amp; "!" &amp;$P$1&amp;R84)</f>
        <v>20</v>
      </c>
      <c r="H84" s="31">
        <f t="shared" ref="H84:I84" ca="1" si="117">+H63+H66+H69+H72+H75+H78+H81</f>
        <v>12459.731543624162</v>
      </c>
      <c r="I84" s="32">
        <f t="shared" ca="1" si="117"/>
        <v>12744</v>
      </c>
      <c r="J84" s="237">
        <f t="shared" ref="J84" ca="1" si="118">IF(H84=0,"",1+((H84-I84)/ABS(H84)))</f>
        <v>0.9771850255857798</v>
      </c>
      <c r="K84" s="79">
        <f ca="1">K63+K66+K69+K72+K75+K78</f>
        <v>22436</v>
      </c>
      <c r="L84" s="80">
        <f t="shared" ca="1" si="85"/>
        <v>-0.4319843109288643</v>
      </c>
      <c r="M84" s="82">
        <f t="shared" ca="1" si="86"/>
        <v>76</v>
      </c>
      <c r="Q84">
        <v>897</v>
      </c>
      <c r="R84">
        <f ca="1">MATCH(Q84,INDIRECT($N$1&amp;"!A1:A1190"),0)</f>
        <v>492</v>
      </c>
    </row>
    <row r="85" spans="1:18" ht="15.75" thickBot="1" x14ac:dyDescent="0.3">
      <c r="A85" s="104" t="s">
        <v>92</v>
      </c>
      <c r="B85" s="105">
        <f t="shared" ca="1" si="114"/>
        <v>317.12086258489387</v>
      </c>
      <c r="C85" s="106">
        <f t="shared" ca="1" si="114"/>
        <v>-4170</v>
      </c>
      <c r="D85" s="249">
        <f t="shared" ref="D85" ca="1" si="119">IF(B85=0,"",1-((B85-C85)/ABS(B85)))</f>
        <v>-13.149560599734063</v>
      </c>
      <c r="E85" s="106">
        <f ca="1">+E64+E67+E70+E73+E76+E79</f>
        <v>-2063</v>
      </c>
      <c r="F85" s="107">
        <f t="shared" ca="1" si="83"/>
        <v>-1.0213281628696074</v>
      </c>
      <c r="G85" s="108">
        <f ca="1">+G83-G84</f>
        <v>-18</v>
      </c>
      <c r="H85" s="105">
        <f t="shared" ref="H85:I85" ca="1" si="120">+H83-H84</f>
        <v>12151.521653306783</v>
      </c>
      <c r="I85" s="106">
        <f t="shared" ca="1" si="120"/>
        <v>-3142</v>
      </c>
      <c r="J85" s="249">
        <f t="shared" ref="J85" ca="1" si="121">IF(H85=0,"",1-((H85-I85)/ABS(H85)))</f>
        <v>-0.2585684402039452</v>
      </c>
      <c r="K85" s="106">
        <f ca="1">+K83-K84</f>
        <v>-9239</v>
      </c>
      <c r="L85" s="107">
        <f t="shared" ca="1" si="85"/>
        <v>0.65991990475159645</v>
      </c>
      <c r="M85" s="109">
        <f ca="1">+M83-M84</f>
        <v>-18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79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0"/>
      <c r="B89" s="118" t="str">
        <f>"Ppto "&amp;$R$1</f>
        <v>Ppto 2022</v>
      </c>
      <c r="C89" s="119" t="str">
        <f>"Real "&amp;$R$1</f>
        <v>Real 2022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2022</v>
      </c>
      <c r="I89" s="119" t="str">
        <f>"Real "&amp; $R$1</f>
        <v>Real 2022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1064.7911338448423</v>
      </c>
      <c r="C90" s="72">
        <f ca="1">INDIRECT($N$1&amp; "!" &amp;$P$1&amp;N90)</f>
        <v>192</v>
      </c>
      <c r="D90" s="244">
        <f ca="1">IF(B90=0,"",1-((B90-C90)/ABS(B90)))</f>
        <v>0.18031705364291428</v>
      </c>
      <c r="E90" s="73">
        <f ca="1">INDIRECT($Q$1&amp; "!" &amp;$P$1&amp;P90)</f>
        <v>777</v>
      </c>
      <c r="F90" s="74">
        <f t="shared" ref="F90:F113" ca="1" si="122">IF(ISERROR(((C90-E90)/ABS(E90))-1),0,((C90-E90)/ABS(E90)))</f>
        <v>-0.75289575289575295</v>
      </c>
      <c r="G90" s="75">
        <f ca="1">INDIRECT($N$1&amp; "!" &amp;$P$1&amp;R90)</f>
        <v>1</v>
      </c>
      <c r="H90" s="71">
        <f ca="1">SUM(INDIRECT($N$1&amp;"!"&amp;$O$3&amp;N90&amp;":"&amp;$O$1&amp;N90))/1.173</f>
        <v>13314.578005115089</v>
      </c>
      <c r="I90" s="72">
        <f t="shared" ref="I90:I91" ca="1" si="123">SUM(INDIRECT($N$1&amp;"!"&amp;$P$3&amp;N90&amp;":"&amp;$P$1&amp;N90))</f>
        <v>7051</v>
      </c>
      <c r="J90" s="244">
        <f ca="1">IF(H90=0,"",1-((H90-I90)/ABS(H90)))</f>
        <v>0.52956991932385711</v>
      </c>
      <c r="K90" s="73">
        <f ca="1">SUM(INDIRECT($Q$1&amp;"!"&amp;$P$3&amp;P90&amp;":"&amp;$P$1&amp;P90))</f>
        <v>7314</v>
      </c>
      <c r="L90" s="74">
        <f t="shared" ref="L90:L113" ca="1" si="124">IF(ISERROR(((I90-K90)/ABS(K90))-1),0,((I90-K90)/ABS(K90)))</f>
        <v>-3.5958435876401421E-2</v>
      </c>
      <c r="M90" s="76">
        <f ca="1">SUM(INDIRECT($N$1&amp;"!"&amp;$P$3&amp;R90&amp;":"&amp;$P$1&amp;R90))</f>
        <v>101</v>
      </c>
      <c r="N90">
        <f ca="1">MATCH(O90,INDIRECT($N$1&amp;"!A1:A800"),0)</f>
        <v>85</v>
      </c>
      <c r="O90">
        <v>267</v>
      </c>
      <c r="P90">
        <f ca="1">MATCH(O90,INDIRECT($Q$1&amp;"!A1:A800"),0)</f>
        <v>88</v>
      </c>
      <c r="Q90">
        <v>779</v>
      </c>
      <c r="R90">
        <f ca="1">MATCH(Q90,INDIRECT($N$1&amp;"!A1:A1190"),0)</f>
        <v>374</v>
      </c>
    </row>
    <row r="91" spans="1:18" x14ac:dyDescent="0.25">
      <c r="A91" s="29" t="s">
        <v>120</v>
      </c>
      <c r="B91" s="77">
        <f ca="1">INDIRECT($N$1&amp; "!" &amp;$O$1&amp;N91)/0.894</f>
        <v>968.68008948545855</v>
      </c>
      <c r="C91" s="78">
        <f ca="1">INDIRECT($N$1&amp; "!" &amp;$P$1&amp;N91)</f>
        <v>1112</v>
      </c>
      <c r="D91" s="237">
        <f ca="1">IF(B91=0,"",1+((B91-C91)/ABS(B91)))</f>
        <v>0.85204618937644339</v>
      </c>
      <c r="E91" s="79">
        <f ca="1">INDIRECT($Q$1&amp; "!" &amp;$P$1&amp;P91)</f>
        <v>4117</v>
      </c>
      <c r="F91" s="80">
        <f t="shared" ca="1" si="122"/>
        <v>-0.72990041292203056</v>
      </c>
      <c r="G91" s="81">
        <f ca="1">INDIRECT($N$1&amp; "!" &amp;$P$1&amp;R91)</f>
        <v>10</v>
      </c>
      <c r="H91" s="77">
        <f ca="1">SUM(INDIRECT($N$1&amp;"!"&amp;$O$3&amp;N91&amp;":"&amp;$O$1&amp;N91))/0.894</f>
        <v>6459.7315436241606</v>
      </c>
      <c r="I91" s="78">
        <f t="shared" ca="1" si="123"/>
        <v>4337</v>
      </c>
      <c r="J91" s="237">
        <f ca="1">IF(H91=0,"",1+((H91-I91)/ABS(H91)))</f>
        <v>1.3286098701298701</v>
      </c>
      <c r="K91" s="79">
        <f ca="1">SUM(INDIRECT($Q$1&amp;"!"&amp;$P$3&amp;P91&amp;":"&amp;$P$1&amp;P91))</f>
        <v>12660</v>
      </c>
      <c r="L91" s="80">
        <f t="shared" ca="1" si="124"/>
        <v>-0.65742496050552923</v>
      </c>
      <c r="M91" s="82">
        <f t="shared" ref="M91:M112" ca="1" si="125">SUM(INDIRECT($N$1&amp;"!"&amp;$P$3&amp;R91&amp;":"&amp;$P$1&amp;R91))</f>
        <v>26</v>
      </c>
      <c r="N91">
        <f t="shared" ref="N91:N106" ca="1" si="126">MATCH(O91,INDIRECT($N$1&amp;"!A1:A800"),0)</f>
        <v>109</v>
      </c>
      <c r="O91">
        <v>291</v>
      </c>
      <c r="P91">
        <f t="shared" ref="P91:P106" ca="1" si="127">MATCH(O91,INDIRECT($Q$1&amp;"!A1:A800"),0)</f>
        <v>112</v>
      </c>
      <c r="Q91">
        <v>815</v>
      </c>
      <c r="R91">
        <f ca="1">MATCH(Q91,INDIRECT($N$1&amp;"!A1:A1190"),0)</f>
        <v>410</v>
      </c>
    </row>
    <row r="92" spans="1:18" x14ac:dyDescent="0.25">
      <c r="A92" s="125" t="s">
        <v>100</v>
      </c>
      <c r="B92" s="126">
        <f ca="1">+B90-B91</f>
        <v>96.111044359383754</v>
      </c>
      <c r="C92" s="127">
        <f ca="1">+C90-C91</f>
        <v>-920</v>
      </c>
      <c r="D92" s="250">
        <f ca="1">IF(B92=0,"",1-((B92-C92)/ABS(B92)))</f>
        <v>-9.572260983450402</v>
      </c>
      <c r="E92" s="127">
        <f ca="1">+E90-E91</f>
        <v>-3340</v>
      </c>
      <c r="F92" s="128">
        <f t="shared" ca="1" si="122"/>
        <v>0.72455089820359286</v>
      </c>
      <c r="G92" s="129">
        <f ca="1">+G90-G91</f>
        <v>-9</v>
      </c>
      <c r="H92" s="126">
        <f t="shared" ref="H92:I92" ca="1" si="128">+H90-H91</f>
        <v>6854.846461490928</v>
      </c>
      <c r="I92" s="127">
        <f t="shared" ca="1" si="128"/>
        <v>2714</v>
      </c>
      <c r="J92" s="250">
        <f ca="1">IF(H92=0,"",1-((H92-I92)/ABS(H92)))</f>
        <v>0.3959242581502993</v>
      </c>
      <c r="K92" s="127">
        <f ca="1">+K90-K91</f>
        <v>-5346</v>
      </c>
      <c r="L92" s="128">
        <f t="shared" ca="1" si="124"/>
        <v>1.5076692854470632</v>
      </c>
      <c r="M92" s="130">
        <f ca="1">+M90-M91</f>
        <v>75</v>
      </c>
    </row>
    <row r="93" spans="1:18" x14ac:dyDescent="0.25">
      <c r="A93" s="42" t="s">
        <v>122</v>
      </c>
      <c r="B93" s="89">
        <f ca="1">INDIRECT($N$1&amp; "!" &amp;$O$1&amp;N93)/1.173</f>
        <v>107.41687979539641</v>
      </c>
      <c r="C93" s="90">
        <f ca="1">INDIRECT($N$1&amp; "!" &amp;$P$1&amp;N93)</f>
        <v>560</v>
      </c>
      <c r="D93" s="246">
        <f t="shared" ref="D93" ca="1" si="129">IF(B93=0,"",1-((B93-C93)/ABS(B93)))</f>
        <v>5.2133333333333338</v>
      </c>
      <c r="E93" s="91">
        <f ca="1">INDIRECT($Q$1&amp; "!" &amp;$P$1&amp;P93)</f>
        <v>0</v>
      </c>
      <c r="F93" s="92">
        <f t="shared" ca="1" si="122"/>
        <v>0</v>
      </c>
      <c r="G93" s="93">
        <f ca="1">INDIRECT($N$1&amp; "!" &amp;$P$1&amp;R93)</f>
        <v>1</v>
      </c>
      <c r="H93" s="89">
        <f ca="1">SUM(INDIRECT($N$1&amp;"!"&amp;$O$3&amp;N93&amp;":"&amp;$O$1&amp;N93))/1.173</f>
        <v>1342.7109974424552</v>
      </c>
      <c r="I93" s="90">
        <f t="shared" ref="I93:I94" ca="1" si="130">SUM(INDIRECT($N$1&amp;"!"&amp;$P$3&amp;N93&amp;":"&amp;$P$1&amp;N93))</f>
        <v>2183</v>
      </c>
      <c r="J93" s="246">
        <f t="shared" ref="J93" ca="1" si="131">IF(H93=0,"",1-((H93-I93)/ABS(H93)))</f>
        <v>1.625815238095238</v>
      </c>
      <c r="K93" s="91">
        <f ca="1">SUM(INDIRECT($Q$1&amp;"!"&amp;$P$3&amp;P93&amp;":"&amp;$P$1&amp;P93))</f>
        <v>1478</v>
      </c>
      <c r="L93" s="92">
        <f t="shared" ca="1" si="124"/>
        <v>0.4769959404600812</v>
      </c>
      <c r="M93" s="94">
        <f t="shared" ca="1" si="125"/>
        <v>50</v>
      </c>
      <c r="N93">
        <f t="shared" ca="1" si="126"/>
        <v>292</v>
      </c>
      <c r="O93">
        <v>530</v>
      </c>
      <c r="P93">
        <f t="shared" ca="1" si="127"/>
        <v>296</v>
      </c>
      <c r="Q93">
        <v>785</v>
      </c>
      <c r="R93">
        <f ca="1">MATCH(Q93,INDIRECT($N$1&amp;"!A1:A1190"),0)</f>
        <v>380</v>
      </c>
    </row>
    <row r="94" spans="1:18" x14ac:dyDescent="0.25">
      <c r="A94" s="29" t="s">
        <v>123</v>
      </c>
      <c r="B94" s="77">
        <f ca="1">INDIRECT($N$1&amp; "!" &amp;$O$1&amp;N94)/0.894</f>
        <v>54.809843400447427</v>
      </c>
      <c r="C94" s="78">
        <f ca="1">INDIRECT($N$1&amp; "!" &amp;$P$1&amp;N94)</f>
        <v>2304</v>
      </c>
      <c r="D94" s="237">
        <f ca="1">IF(B94=0,"",1+((B94-C94)/ABS(B94)))</f>
        <v>-40.036244897959186</v>
      </c>
      <c r="E94" s="79">
        <f ca="1">INDIRECT($Q$1&amp; "!" &amp;$P$1&amp;P94)</f>
        <v>992</v>
      </c>
      <c r="F94" s="80">
        <f t="shared" ca="1" si="122"/>
        <v>1.3225806451612903</v>
      </c>
      <c r="G94" s="81">
        <f ca="1">INDIRECT($N$1&amp; "!" &amp;$P$1&amp;R94)</f>
        <v>21</v>
      </c>
      <c r="H94" s="77">
        <f ca="1">SUM(INDIRECT($N$1&amp;"!"&amp;$O$3&amp;N94&amp;":"&amp;$O$1&amp;N94))/0.894</f>
        <v>362.41610738255031</v>
      </c>
      <c r="I94" s="78">
        <f t="shared" ca="1" si="130"/>
        <v>2415</v>
      </c>
      <c r="J94" s="237">
        <f ca="1">IF(H94=0,"",1+((H94-I94)/ABS(H94)))</f>
        <v>-4.6636111111111118</v>
      </c>
      <c r="K94" s="79">
        <f ca="1">SUM(INDIRECT($Q$1&amp;"!"&amp;$P$3&amp;P94&amp;":"&amp;$P$1&amp;P94))</f>
        <v>1220</v>
      </c>
      <c r="L94" s="80">
        <f t="shared" ca="1" si="124"/>
        <v>0.97950819672131151</v>
      </c>
      <c r="M94" s="82">
        <f t="shared" ca="1" si="125"/>
        <v>27</v>
      </c>
      <c r="N94">
        <f t="shared" ca="1" si="126"/>
        <v>298</v>
      </c>
      <c r="O94">
        <v>536</v>
      </c>
      <c r="P94">
        <f t="shared" ca="1" si="127"/>
        <v>302</v>
      </c>
      <c r="Q94">
        <v>821</v>
      </c>
      <c r="R94">
        <f ca="1">MATCH(Q94,INDIRECT($N$1&amp;"!A1:A1190"),0)</f>
        <v>416</v>
      </c>
    </row>
    <row r="95" spans="1:18" x14ac:dyDescent="0.25">
      <c r="A95" s="125" t="s">
        <v>124</v>
      </c>
      <c r="B95" s="126">
        <f ca="1">+B93-B94</f>
        <v>52.607036394948985</v>
      </c>
      <c r="C95" s="127">
        <f ca="1">+C93-C94</f>
        <v>-1744</v>
      </c>
      <c r="D95" s="250">
        <f ca="1">IF(B95=0,"",1-((B95-C95)/ABS(B95)))</f>
        <v>-33.151458806895434</v>
      </c>
      <c r="E95" s="127">
        <f ca="1">+E93-E94</f>
        <v>-992</v>
      </c>
      <c r="F95" s="128">
        <f t="shared" ca="1" si="122"/>
        <v>-0.75806451612903225</v>
      </c>
      <c r="G95" s="129">
        <f ca="1">+G93-G94</f>
        <v>-20</v>
      </c>
      <c r="H95" s="126">
        <f t="shared" ref="H95:I95" ca="1" si="132">+H93-H94</f>
        <v>980.2948900599049</v>
      </c>
      <c r="I95" s="127">
        <f t="shared" ca="1" si="132"/>
        <v>-232</v>
      </c>
      <c r="J95" s="250">
        <f ca="1">IF(H95=0,"",1-((H95-I95)/ABS(H95)))</f>
        <v>-0.23666347989003866</v>
      </c>
      <c r="K95" s="127">
        <f ca="1">+K93-K94</f>
        <v>258</v>
      </c>
      <c r="L95" s="128">
        <f t="shared" ca="1" si="124"/>
        <v>-1.8992248062015504</v>
      </c>
      <c r="M95" s="130">
        <f ca="1">+M93-M94</f>
        <v>23</v>
      </c>
    </row>
    <row r="96" spans="1:18" x14ac:dyDescent="0.25">
      <c r="A96" s="42" t="s">
        <v>101</v>
      </c>
      <c r="B96" s="89">
        <f ca="1">INDIRECT($N$1&amp; "!" &amp;$O$1&amp;N96)/1.173</f>
        <v>82.693947144075025</v>
      </c>
      <c r="C96" s="90">
        <f ca="1">INDIRECT($N$1&amp; "!" &amp;$P$1&amp;N96)</f>
        <v>0</v>
      </c>
      <c r="D96" s="246">
        <f ca="1">IF(B96=0,"",1-((B96-C96)/ABS(B96)))</f>
        <v>0</v>
      </c>
      <c r="E96" s="91">
        <f ca="1">INDIRECT($Q$1&amp; "!" &amp;$P$1&amp;P96)</f>
        <v>0</v>
      </c>
      <c r="F96" s="92">
        <f t="shared" ca="1" si="122"/>
        <v>0</v>
      </c>
      <c r="G96" s="93">
        <f ca="1">INDIRECT($N$1&amp; "!" &amp;$P$1&amp;R96)</f>
        <v>0</v>
      </c>
      <c r="H96" s="89">
        <f ca="1">SUM(INDIRECT($N$1&amp;"!"&amp;$O$3&amp;N96&amp;":"&amp;$O$1&amp;N96))/1.173</f>
        <v>1032.395566922421</v>
      </c>
      <c r="I96" s="90">
        <f t="shared" ref="I96:I97" ca="1" si="133">SUM(INDIRECT($N$1&amp;"!"&amp;$P$3&amp;N96&amp;":"&amp;$P$1&amp;N96))</f>
        <v>1540</v>
      </c>
      <c r="J96" s="246">
        <f ca="1">IF(H96=0,"",1-((H96-I96)/ABS(H96)))</f>
        <v>1.4916763005780349</v>
      </c>
      <c r="K96" s="91">
        <f ca="1">SUM(INDIRECT($Q$1&amp;"!"&amp;$P$3&amp;P96&amp;":"&amp;$P$1&amp;P96))</f>
        <v>2373</v>
      </c>
      <c r="L96" s="92">
        <f t="shared" ca="1" si="124"/>
        <v>-0.35103244837758113</v>
      </c>
      <c r="M96" s="94">
        <f t="shared" ca="1" si="125"/>
        <v>9</v>
      </c>
      <c r="N96">
        <f t="shared" ca="1" si="126"/>
        <v>91</v>
      </c>
      <c r="O96">
        <v>273</v>
      </c>
      <c r="P96">
        <f t="shared" ca="1" si="127"/>
        <v>94</v>
      </c>
      <c r="Q96">
        <v>791</v>
      </c>
      <c r="R96">
        <f ca="1">MATCH(Q96,INDIRECT($N$1&amp;"!A1:A1190"),0)</f>
        <v>386</v>
      </c>
    </row>
    <row r="97" spans="1:18" x14ac:dyDescent="0.25">
      <c r="A97" s="29" t="s">
        <v>102</v>
      </c>
      <c r="B97" s="77">
        <f ca="1">INDIRECT($N$1&amp; "!" &amp;$O$1&amp;N97)/0.894</f>
        <v>874.72035794183444</v>
      </c>
      <c r="C97" s="78">
        <f ca="1">INDIRECT($N$1&amp; "!" &amp;$P$1&amp;N97)</f>
        <v>204</v>
      </c>
      <c r="D97" s="237">
        <f ca="1">IF(B97=0,"",1+((B97-C97)/ABS(B97)))</f>
        <v>1.7667826086956522</v>
      </c>
      <c r="E97" s="79">
        <f ca="1">INDIRECT($Q$1&amp; "!" &amp;$P$1&amp;P97)</f>
        <v>3375</v>
      </c>
      <c r="F97" s="80">
        <f t="shared" ca="1" si="122"/>
        <v>-0.93955555555555559</v>
      </c>
      <c r="G97" s="81">
        <f ca="1">INDIRECT($N$1&amp; "!" &amp;$P$1&amp;R97)</f>
        <v>1</v>
      </c>
      <c r="H97" s="77">
        <f ca="1">SUM(INDIRECT($N$1&amp;"!"&amp;$O$3&amp;N97&amp;":"&amp;$O$1&amp;N97))/0.894</f>
        <v>5832.2147651006708</v>
      </c>
      <c r="I97" s="78">
        <f t="shared" ca="1" si="133"/>
        <v>3629</v>
      </c>
      <c r="J97" s="237">
        <f ca="1">IF(H97=0,"",1+((H97-I97)/ABS(H97)))</f>
        <v>1.3777663981588031</v>
      </c>
      <c r="K97" s="79">
        <f ca="1">SUM(INDIRECT($Q$1&amp;"!"&amp;$P$3&amp;P97&amp;":"&amp;$P$1&amp;P97))</f>
        <v>6663</v>
      </c>
      <c r="L97" s="80">
        <f t="shared" ca="1" si="124"/>
        <v>-0.45535044274350894</v>
      </c>
      <c r="M97" s="82">
        <f t="shared" ca="1" si="125"/>
        <v>26</v>
      </c>
      <c r="N97">
        <f t="shared" ca="1" si="126"/>
        <v>116</v>
      </c>
      <c r="O97">
        <v>298</v>
      </c>
      <c r="P97">
        <f t="shared" ca="1" si="127"/>
        <v>119</v>
      </c>
      <c r="Q97">
        <v>827</v>
      </c>
      <c r="R97">
        <f ca="1">MATCH(Q97,INDIRECT($N$1&amp;"!A1:A1190"),0)</f>
        <v>422</v>
      </c>
    </row>
    <row r="98" spans="1:18" x14ac:dyDescent="0.25">
      <c r="A98" s="125" t="s">
        <v>103</v>
      </c>
      <c r="B98" s="126">
        <f ca="1">+B96-B97</f>
        <v>-792.02641079775935</v>
      </c>
      <c r="C98" s="127">
        <f ca="1">+C96-C97</f>
        <v>-204</v>
      </c>
      <c r="D98" s="250">
        <f ca="1">IF(B98=0,"",1-((B98-C98)/ABS(B98)))</f>
        <v>1.7424328315080764</v>
      </c>
      <c r="E98" s="127">
        <f ca="1">+E96-E97</f>
        <v>-3375</v>
      </c>
      <c r="F98" s="128">
        <f t="shared" ca="1" si="122"/>
        <v>0.93955555555555559</v>
      </c>
      <c r="G98" s="129">
        <f ca="1">+G96-G97</f>
        <v>-1</v>
      </c>
      <c r="H98" s="126">
        <f t="shared" ref="H98:I98" ca="1" si="134">+H96-H97</f>
        <v>-4799.8191981782493</v>
      </c>
      <c r="I98" s="127">
        <f t="shared" ca="1" si="134"/>
        <v>-2089</v>
      </c>
      <c r="J98" s="250">
        <f ca="1">IF(H98=0,"",1-((H98-I98)/ABS(H98)))</f>
        <v>1.5647752730367697</v>
      </c>
      <c r="K98" s="127">
        <f ca="1">+K96-K97</f>
        <v>-4290</v>
      </c>
      <c r="L98" s="128">
        <f t="shared" ca="1" si="124"/>
        <v>0.51305361305361308</v>
      </c>
      <c r="M98" s="130">
        <f ca="1">+M96-M97</f>
        <v>-17</v>
      </c>
    </row>
    <row r="99" spans="1:18" x14ac:dyDescent="0.25">
      <c r="A99" s="42" t="s">
        <v>111</v>
      </c>
      <c r="B99" s="89">
        <f ca="1">INDIRECT($N$1&amp; "!" &amp;$O$1&amp;N99)/1.173</f>
        <v>416.87979539641941</v>
      </c>
      <c r="C99" s="90">
        <f ca="1">INDIRECT($N$1&amp; "!" &amp;$P$1&amp;N99)</f>
        <v>580</v>
      </c>
      <c r="D99" s="246">
        <f ca="1">IF(B99=0,"",1-((B99-C99)/ABS(B99)))</f>
        <v>1.3912883435582823</v>
      </c>
      <c r="E99" s="91">
        <f ca="1">INDIRECT($Q$1&amp; "!" &amp;$P$1&amp;P99)</f>
        <v>850</v>
      </c>
      <c r="F99" s="92">
        <f t="shared" ca="1" si="122"/>
        <v>-0.31764705882352939</v>
      </c>
      <c r="G99" s="93">
        <f ca="1">INDIRECT($N$1&amp; "!" &amp;$P$1&amp;R99)</f>
        <v>2</v>
      </c>
      <c r="H99" s="89">
        <f ca="1">SUM(INDIRECT($N$1&amp;"!"&amp;$O$3&amp;N99&amp;":"&amp;$O$1&amp;N99))/1.173</f>
        <v>5208.8661551577152</v>
      </c>
      <c r="I99" s="90">
        <f t="shared" ref="I99:I100" ca="1" si="135">SUM(INDIRECT($N$1&amp;"!"&amp;$P$3&amp;N99&amp;":"&amp;$P$1&amp;N99))</f>
        <v>8055</v>
      </c>
      <c r="J99" s="246">
        <f ca="1">IF(H99=0,"",1-((H99-I99)/ABS(H99)))</f>
        <v>1.5464018003273323</v>
      </c>
      <c r="K99" s="91">
        <f ca="1">SUM(INDIRECT($Q$1&amp;"!"&amp;$P$3&amp;P99&amp;":"&amp;$P$1&amp;P99))</f>
        <v>6450</v>
      </c>
      <c r="L99" s="92">
        <f t="shared" ca="1" si="124"/>
        <v>0.24883720930232558</v>
      </c>
      <c r="M99" s="94">
        <f t="shared" ca="1" si="125"/>
        <v>14</v>
      </c>
      <c r="N99">
        <f t="shared" ca="1" si="126"/>
        <v>97</v>
      </c>
      <c r="O99">
        <v>279</v>
      </c>
      <c r="P99">
        <f t="shared" ca="1" si="127"/>
        <v>100</v>
      </c>
      <c r="Q99">
        <v>797</v>
      </c>
      <c r="R99">
        <f ca="1">MATCH(Q99,INDIRECT($N$1&amp;"!A1:A1190"),0)</f>
        <v>392</v>
      </c>
    </row>
    <row r="100" spans="1:18" x14ac:dyDescent="0.25">
      <c r="A100" s="29" t="s">
        <v>112</v>
      </c>
      <c r="B100" s="77">
        <f ca="1">INDIRECT($N$1&amp; "!" &amp;$O$1&amp;N100)/0.894</f>
        <v>454.13870246085008</v>
      </c>
      <c r="C100" s="78">
        <f ca="1">INDIRECT($N$1&amp; "!" &amp;$P$1&amp;N100)</f>
        <v>813</v>
      </c>
      <c r="D100" s="237">
        <f ca="1">IF(B100=0,"",1+((B100-C100)/ABS(B100)))</f>
        <v>0.20979802955665017</v>
      </c>
      <c r="E100" s="79">
        <f ca="1">INDIRECT($Q$1&amp; "!" &amp;$P$1&amp;P100)</f>
        <v>1454</v>
      </c>
      <c r="F100" s="80">
        <f t="shared" ca="1" si="122"/>
        <v>-0.4408528198074278</v>
      </c>
      <c r="G100" s="81">
        <f ca="1">INDIRECT($N$1&amp; "!" &amp;$P$1&amp;R100)</f>
        <v>10</v>
      </c>
      <c r="H100" s="77">
        <f ca="1">SUM(INDIRECT($N$1&amp;"!"&amp;$O$3&amp;N100&amp;":"&amp;$O$1&amp;N100))/0.894</f>
        <v>3031.3199105145413</v>
      </c>
      <c r="I100" s="78">
        <f t="shared" ca="1" si="135"/>
        <v>1597</v>
      </c>
      <c r="J100" s="237">
        <f ca="1">IF(H100=0,"",1+((H100-I100)/ABS(H100)))</f>
        <v>1.4731667896678966</v>
      </c>
      <c r="K100" s="79">
        <f ca="1">SUM(INDIRECT($Q$1&amp;"!"&amp;$P$3&amp;P100&amp;":"&amp;$P$1&amp;P100))</f>
        <v>6991</v>
      </c>
      <c r="L100" s="80">
        <f t="shared" ca="1" si="124"/>
        <v>-0.77156343870690891</v>
      </c>
      <c r="M100" s="82">
        <f t="shared" ca="1" si="125"/>
        <v>13</v>
      </c>
      <c r="N100">
        <f t="shared" ca="1" si="126"/>
        <v>122</v>
      </c>
      <c r="O100">
        <v>304</v>
      </c>
      <c r="P100">
        <f t="shared" ca="1" si="127"/>
        <v>125</v>
      </c>
      <c r="Q100">
        <v>833</v>
      </c>
      <c r="R100">
        <f ca="1">MATCH(Q100,INDIRECT($N$1&amp;"!A1:A1190"),0)</f>
        <v>428</v>
      </c>
    </row>
    <row r="101" spans="1:18" x14ac:dyDescent="0.25">
      <c r="A101" s="125" t="s">
        <v>110</v>
      </c>
      <c r="B101" s="126">
        <f ca="1">+B99-B100</f>
        <v>-37.258907064430673</v>
      </c>
      <c r="C101" s="127">
        <f ca="1">+C99-C100</f>
        <v>-233</v>
      </c>
      <c r="D101" s="250">
        <f ca="1">IF(B101=0,"",1-((B101-C101)/ABS(B101)))</f>
        <v>-4.2535382371007371</v>
      </c>
      <c r="E101" s="127">
        <f ca="1">+E99-E100</f>
        <v>-604</v>
      </c>
      <c r="F101" s="128">
        <f t="shared" ca="1" si="122"/>
        <v>0.61423841059602646</v>
      </c>
      <c r="G101" s="129">
        <f ca="1">+G99-G100</f>
        <v>-8</v>
      </c>
      <c r="H101" s="126">
        <f t="shared" ref="H101:I101" ca="1" si="136">+H99-H100</f>
        <v>2177.5462446431738</v>
      </c>
      <c r="I101" s="127">
        <f t="shared" ca="1" si="136"/>
        <v>6458</v>
      </c>
      <c r="J101" s="250">
        <f ca="1">IF(H101=0,"",1-((H101-I101)/ABS(H101)))</f>
        <v>2.9657234678192781</v>
      </c>
      <c r="K101" s="127">
        <f ca="1">+K99-K100</f>
        <v>-541</v>
      </c>
      <c r="L101" s="128">
        <f t="shared" ca="1" si="124"/>
        <v>12.937153419593345</v>
      </c>
      <c r="M101" s="130">
        <f ca="1">+M99-M100</f>
        <v>1</v>
      </c>
    </row>
    <row r="102" spans="1:18" x14ac:dyDescent="0.25">
      <c r="A102" s="42" t="s">
        <v>109</v>
      </c>
      <c r="B102" s="89">
        <f ca="1">INDIRECT($N$1&amp; "!" &amp;$O$1&amp;N102)/1.173</f>
        <v>937.76641091219096</v>
      </c>
      <c r="C102" s="90">
        <f ca="1">INDIRECT($N$1&amp; "!" &amp;$P$1&amp;N102)</f>
        <v>516</v>
      </c>
      <c r="D102" s="246">
        <f t="shared" ref="D102" ca="1" si="137">IF(B102=0,"",1-((B102-C102)/ABS(B102)))</f>
        <v>0.55024363636363638</v>
      </c>
      <c r="E102" s="91">
        <f ca="1">INDIRECT($Q$1&amp; "!" &amp;$P$1&amp;P102)</f>
        <v>120</v>
      </c>
      <c r="F102" s="92">
        <f t="shared" ca="1" si="122"/>
        <v>3.3</v>
      </c>
      <c r="G102" s="93">
        <f ca="1">INDIRECT($N$1&amp; "!" &amp;$P$1&amp;R102)</f>
        <v>3</v>
      </c>
      <c r="H102" s="89">
        <f ca="1">SUM(INDIRECT($N$1&amp;"!"&amp;$O$3&amp;N102&amp;":"&amp;$O$1&amp;N102))/1.173</f>
        <v>11724.63768115942</v>
      </c>
      <c r="I102" s="90">
        <f t="shared" ref="I102:I103" ca="1" si="138">SUM(INDIRECT($N$1&amp;"!"&amp;$P$3&amp;N102&amp;":"&amp;$P$1&amp;N102))</f>
        <v>19493</v>
      </c>
      <c r="J102" s="246">
        <f ca="1">IF(H102=0,"",1-((H102-I102)/ABS(H102)))</f>
        <v>1.6625673671199013</v>
      </c>
      <c r="K102" s="91">
        <f ca="1">SUM(INDIRECT($Q$1&amp;"!"&amp;$P$3&amp;P102&amp;":"&amp;$P$1&amp;P102))</f>
        <v>7757</v>
      </c>
      <c r="L102" s="92">
        <f t="shared" ca="1" si="124"/>
        <v>1.512956039706072</v>
      </c>
      <c r="M102" s="94">
        <f t="shared" ca="1" si="125"/>
        <v>127</v>
      </c>
      <c r="N102">
        <f t="shared" ca="1" si="126"/>
        <v>328</v>
      </c>
      <c r="O102">
        <v>721</v>
      </c>
      <c r="P102">
        <f t="shared" ca="1" si="127"/>
        <v>330</v>
      </c>
      <c r="Q102">
        <v>809</v>
      </c>
      <c r="R102">
        <f ca="1">MATCH(Q102,INDIRECT($N$1&amp;"!A1:A1190"),0)</f>
        <v>404</v>
      </c>
    </row>
    <row r="103" spans="1:18" x14ac:dyDescent="0.25">
      <c r="A103" s="29" t="s">
        <v>108</v>
      </c>
      <c r="B103" s="77">
        <f ca="1">INDIRECT($N$1&amp; "!" &amp;$O$1&amp;N103)/0.894</f>
        <v>626.39821029082771</v>
      </c>
      <c r="C103" s="78">
        <f ca="1">INDIRECT($N$1&amp; "!" &amp;$P$1&amp;N103)</f>
        <v>1325</v>
      </c>
      <c r="D103" s="237">
        <f t="shared" ref="D103" ca="1" si="139">IF(B103=0,"",1+((B103-C103)/ABS(B103)))</f>
        <v>-0.11526785714285737</v>
      </c>
      <c r="E103" s="79">
        <f ca="1">INDIRECT($Q$1&amp; "!" &amp;$P$1&amp;P103)</f>
        <v>1465</v>
      </c>
      <c r="F103" s="80">
        <f t="shared" ca="1" si="122"/>
        <v>-9.556313993174062E-2</v>
      </c>
      <c r="G103" s="81">
        <f ca="1">INDIRECT($N$1&amp; "!" &amp;$P$1&amp;R103)</f>
        <v>6</v>
      </c>
      <c r="H103" s="77">
        <f ca="1">SUM(INDIRECT($N$1&amp;"!"&amp;$O$3&amp;N103&amp;":"&amp;$O$1&amp;N103))/0.894</f>
        <v>4175.6152125279641</v>
      </c>
      <c r="I103" s="78">
        <f t="shared" ca="1" si="138"/>
        <v>5571</v>
      </c>
      <c r="J103" s="237">
        <f t="shared" ref="J103" ca="1" si="140">IF(H103=0,"",1+((H103-I103)/ABS(H103)))</f>
        <v>0.66582534154835249</v>
      </c>
      <c r="K103" s="79">
        <f ca="1">SUM(INDIRECT($Q$1&amp;"!"&amp;$P$3&amp;P103&amp;":"&amp;$P$1&amp;P103))</f>
        <v>6716</v>
      </c>
      <c r="L103" s="80">
        <f t="shared" ca="1" si="124"/>
        <v>-0.1704883859440143</v>
      </c>
      <c r="M103" s="82">
        <f t="shared" ca="1" si="125"/>
        <v>35</v>
      </c>
      <c r="N103">
        <f t="shared" ca="1" si="126"/>
        <v>334</v>
      </c>
      <c r="O103">
        <v>727</v>
      </c>
      <c r="P103">
        <f t="shared" ca="1" si="127"/>
        <v>336</v>
      </c>
      <c r="Q103">
        <v>845</v>
      </c>
      <c r="R103">
        <f ca="1">MATCH(Q103,INDIRECT($N$1&amp;"!A1:A1190"),0)</f>
        <v>440</v>
      </c>
    </row>
    <row r="104" spans="1:18" x14ac:dyDescent="0.25">
      <c r="A104" s="125" t="s">
        <v>107</v>
      </c>
      <c r="B104" s="126">
        <f ca="1">+B102-B103</f>
        <v>311.36820062136326</v>
      </c>
      <c r="C104" s="127">
        <f ca="1">+C102-C103</f>
        <v>-809</v>
      </c>
      <c r="D104" s="250">
        <f t="shared" ref="D104:D105" ca="1" si="141">IF(B104=0,"",1-((B104-C104)/ABS(B104)))</f>
        <v>-2.5982100882028663</v>
      </c>
      <c r="E104" s="127">
        <f ca="1">+E102-E103</f>
        <v>-1345</v>
      </c>
      <c r="F104" s="128">
        <f t="shared" ca="1" si="122"/>
        <v>0.39851301115241633</v>
      </c>
      <c r="G104" s="129">
        <f ca="1">+G102-G103</f>
        <v>-3</v>
      </c>
      <c r="H104" s="126">
        <f t="shared" ref="H104:I104" ca="1" si="142">+H102-H103</f>
        <v>7549.0224686314559</v>
      </c>
      <c r="I104" s="127">
        <f t="shared" ca="1" si="142"/>
        <v>13922</v>
      </c>
      <c r="J104" s="250">
        <f t="shared" ref="J104:J105" ca="1" si="143">IF(H104=0,"",1-((H104-I104)/ABS(H104)))</f>
        <v>1.8442122881274039</v>
      </c>
      <c r="K104" s="127">
        <f ca="1">+K102-K103</f>
        <v>1041</v>
      </c>
      <c r="L104" s="128">
        <f t="shared" ca="1" si="124"/>
        <v>12.373679154658982</v>
      </c>
      <c r="M104" s="130">
        <f ca="1">+M102-M103</f>
        <v>92</v>
      </c>
    </row>
    <row r="105" spans="1:18" x14ac:dyDescent="0.25">
      <c r="A105" s="42" t="s">
        <v>105</v>
      </c>
      <c r="B105" s="89">
        <f ca="1">INDIRECT($N$1&amp; "!" &amp;$O$1&amp;N105)/1.173</f>
        <v>149.19011082693947</v>
      </c>
      <c r="C105" s="90">
        <f ca="1">INDIRECT($N$1&amp; "!" &amp;$P$1&amp;N105)</f>
        <v>320</v>
      </c>
      <c r="D105" s="246">
        <f t="shared" ca="1" si="141"/>
        <v>2.144914285714286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0</v>
      </c>
      <c r="H105" s="89">
        <f ca="1">SUM(INDIRECT($N$1&amp;"!"&amp;$O$3&amp;N105&amp;":"&amp;$O$1&amp;N105))/1.173</f>
        <v>1867.0076726342711</v>
      </c>
      <c r="I105" s="90">
        <f t="shared" ref="I105:I106" ca="1" si="144">SUM(INDIRECT($N$1&amp;"!"&amp;$P$3&amp;N105&amp;":"&amp;$P$1&amp;N105))</f>
        <v>6432</v>
      </c>
      <c r="J105" s="246">
        <f t="shared" ca="1" si="143"/>
        <v>3.445084931506849</v>
      </c>
      <c r="K105" s="91">
        <f ca="1">SUM(INDIRECT($Q$1&amp;"!"&amp;$P$3&amp;P105&amp;":"&amp;$P$1&amp;P105))</f>
        <v>3321</v>
      </c>
      <c r="L105" s="92">
        <f t="shared" ca="1" si="124"/>
        <v>0.93676603432700989</v>
      </c>
      <c r="M105" s="94">
        <f t="shared" ca="1" si="125"/>
        <v>33</v>
      </c>
      <c r="N105">
        <f t="shared" ca="1" si="126"/>
        <v>103</v>
      </c>
      <c r="O105">
        <v>285</v>
      </c>
      <c r="P105">
        <f t="shared" ca="1" si="127"/>
        <v>106</v>
      </c>
      <c r="Q105">
        <v>803</v>
      </c>
      <c r="R105">
        <f ca="1">MATCH(Q105,INDIRECT($N$1&amp;"!A1:A1190"),0)</f>
        <v>398</v>
      </c>
    </row>
    <row r="106" spans="1:18" x14ac:dyDescent="0.25">
      <c r="A106" s="228" t="s">
        <v>104</v>
      </c>
      <c r="B106" s="89">
        <f ca="1">INDIRECT($N$1&amp; "!" &amp;$O$1&amp;N106)/0.894</f>
        <v>155.48098434004473</v>
      </c>
      <c r="C106" s="96">
        <f ca="1">INDIRECT($N$1&amp; "!" &amp;$P$1&amp;N106)</f>
        <v>230</v>
      </c>
      <c r="D106" s="247">
        <f ca="1">IF(B106=0,"",1+((B106-C106)/ABS(B106)))</f>
        <v>0.52071942446043151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1</v>
      </c>
      <c r="H106" s="232">
        <f ca="1">SUM(INDIRECT($N$1&amp;"!"&amp;$O$3&amp;N106&amp;":"&amp;$O$1&amp;N106))/0.894</f>
        <v>1034.6756152125279</v>
      </c>
      <c r="I106" s="233">
        <f t="shared" ca="1" si="144"/>
        <v>512</v>
      </c>
      <c r="J106" s="247">
        <f t="shared" ref="J106" ca="1" si="145">IF(H106=0,"",1+((H106-I106)/ABS(H106)))</f>
        <v>1.505158918918919</v>
      </c>
      <c r="K106" s="229">
        <f ca="1">SUM(INDIRECT($Q$1&amp;"!"&amp;$P$3&amp;P106&amp;":"&amp;$P$1&amp;P106))</f>
        <v>3113</v>
      </c>
      <c r="L106" s="230">
        <f t="shared" ca="1" si="124"/>
        <v>-0.83552842916800518</v>
      </c>
      <c r="M106" s="234">
        <f t="shared" ca="1" si="125"/>
        <v>5</v>
      </c>
      <c r="N106">
        <f t="shared" ca="1" si="126"/>
        <v>128</v>
      </c>
      <c r="O106">
        <v>310</v>
      </c>
      <c r="P106">
        <f t="shared" ca="1" si="127"/>
        <v>131</v>
      </c>
      <c r="Q106">
        <v>839</v>
      </c>
      <c r="R106">
        <f ca="1">MATCH(Q106,INDIRECT($N$1&amp;"!A1:A1190"),0)</f>
        <v>434</v>
      </c>
    </row>
    <row r="107" spans="1:18" x14ac:dyDescent="0.25">
      <c r="A107" s="125" t="s">
        <v>106</v>
      </c>
      <c r="B107" s="126">
        <f ca="1">+B105-B106</f>
        <v>-6.2908735131052538</v>
      </c>
      <c r="C107" s="127">
        <f ca="1">+C105-C106</f>
        <v>90</v>
      </c>
      <c r="D107" s="250">
        <f t="shared" ref="D107:D111" ca="1" si="146">IF(B107=0,"",1-((B107-C107)/ABS(B107)))</f>
        <v>16.30643929058667</v>
      </c>
      <c r="E107" s="127">
        <f ca="1">+E105-E106</f>
        <v>0</v>
      </c>
      <c r="F107" s="128">
        <f t="shared" ca="1" si="122"/>
        <v>0</v>
      </c>
      <c r="G107" s="129">
        <f ca="1">+G105-G106</f>
        <v>-1</v>
      </c>
      <c r="H107" s="126">
        <f t="shared" ref="H107:I107" ca="1" si="147">+H105-H106</f>
        <v>832.33205742174323</v>
      </c>
      <c r="I107" s="127">
        <f t="shared" ca="1" si="147"/>
        <v>5920</v>
      </c>
      <c r="J107" s="250">
        <f t="shared" ref="J107:J111" ca="1" si="148">IF(H107=0,"",1-((H107-I107)/ABS(H107)))</f>
        <v>7.1125459451098996</v>
      </c>
      <c r="K107" s="127">
        <f ca="1">+K105-K106</f>
        <v>208</v>
      </c>
      <c r="L107" s="128">
        <f t="shared" ca="1" si="124"/>
        <v>27.46153846153846</v>
      </c>
      <c r="M107" s="130">
        <f ca="1">+M105-M106</f>
        <v>28</v>
      </c>
    </row>
    <row r="108" spans="1:18" x14ac:dyDescent="0.25">
      <c r="A108" s="42" t="s">
        <v>859</v>
      </c>
      <c r="B108" s="95">
        <f ca="1">INDIRECT($N$1&amp; "!" &amp;$O$1&amp;N108)/1.173</f>
        <v>23.870417732310315</v>
      </c>
      <c r="C108" s="96">
        <f ca="1">INDIRECT($N$1&amp; "!" &amp;$P$1&amp;N108)</f>
        <v>0</v>
      </c>
      <c r="D108" s="246">
        <f t="shared" ca="1" si="146"/>
        <v>0</v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300.93776641091216</v>
      </c>
      <c r="I108" s="90">
        <f t="shared" ref="I108:I109" ca="1" si="149">SUM(INDIRECT($N$1&amp;"!"&amp;$P$3&amp;N108&amp;":"&amp;$P$1&amp;N108))</f>
        <v>0</v>
      </c>
      <c r="J108" s="246">
        <f t="shared" ca="1" si="148"/>
        <v>0</v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736</v>
      </c>
      <c r="O108">
        <v>1459</v>
      </c>
      <c r="P108">
        <f ca="1">MATCH(O108,INDIRECT($Q$1&amp;"!A1:A1600"),0)</f>
        <v>812</v>
      </c>
      <c r="Q108">
        <v>1483</v>
      </c>
      <c r="R108">
        <f ca="1">MATCH(Q108,INDIRECT($N$1&amp;"!A1:A1190"),0)</f>
        <v>760</v>
      </c>
    </row>
    <row r="109" spans="1:18" x14ac:dyDescent="0.25">
      <c r="A109" s="228" t="s">
        <v>860</v>
      </c>
      <c r="B109" s="89">
        <f ca="1">INDIRECT($N$1&amp; "!" &amp;$O$1&amp;N109)/0.894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742</v>
      </c>
      <c r="O109">
        <v>1465</v>
      </c>
      <c r="P109">
        <f ca="1">MATCH(O109,INDIRECT($Q$1&amp;"!A1:A1600"),0)</f>
        <v>818</v>
      </c>
      <c r="Q109">
        <v>1495</v>
      </c>
      <c r="R109">
        <f ca="1">MATCH(Q109,INDIRECT($N$1&amp;"!A1:A1190"),0)</f>
        <v>772</v>
      </c>
    </row>
    <row r="110" spans="1:18" x14ac:dyDescent="0.25">
      <c r="A110" s="125" t="s">
        <v>861</v>
      </c>
      <c r="B110" s="126">
        <f ca="1">+B108-B109</f>
        <v>23.870417732310315</v>
      </c>
      <c r="C110" s="127">
        <f ca="1">+C108-C109</f>
        <v>0</v>
      </c>
      <c r="D110" s="250">
        <f t="shared" ref="D110" ca="1" si="153">IF(B110=0,"",1-((B110-C110)/ABS(B110)))</f>
        <v>0</v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300.93776641091216</v>
      </c>
      <c r="I110" s="127">
        <f t="shared" ca="1" si="154"/>
        <v>0</v>
      </c>
      <c r="J110" s="250">
        <f t="shared" ref="J110" ca="1" si="155">IF(H110=0,"",1-((H110-I110)/ABS(H110)))</f>
        <v>0</v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2782.608695652174</v>
      </c>
      <c r="C111" s="96">
        <f t="shared" ca="1" si="156"/>
        <v>2168</v>
      </c>
      <c r="D111" s="247">
        <f t="shared" ca="1" si="146"/>
        <v>0.77912499999999996</v>
      </c>
      <c r="E111" s="229">
        <f ca="1">+E90+E93+E96+E99+E102+E105</f>
        <v>1747</v>
      </c>
      <c r="F111" s="230">
        <f t="shared" ca="1" si="122"/>
        <v>0.24098454493417287</v>
      </c>
      <c r="G111" s="231">
        <f ca="1">INDIRECT($N$1&amp; "!" &amp;$P$1&amp;R111)</f>
        <v>7</v>
      </c>
      <c r="H111" s="44">
        <f ca="1">+H90+H93+H96+H99+H102+H105+H108</f>
        <v>34791.133844842283</v>
      </c>
      <c r="I111" s="45">
        <f ca="1">+I90+I93+I96+I99+I102+I105+I108</f>
        <v>44754</v>
      </c>
      <c r="J111" s="247">
        <f t="shared" ca="1" si="148"/>
        <v>1.2863622151433474</v>
      </c>
      <c r="K111" s="229">
        <f ca="1">K90+K93+K96+K99+K102+K105</f>
        <v>28693</v>
      </c>
      <c r="L111" s="230">
        <f t="shared" ca="1" si="124"/>
        <v>0.55975324992158371</v>
      </c>
      <c r="M111" s="234">
        <f t="shared" ca="1" si="125"/>
        <v>334</v>
      </c>
      <c r="Q111">
        <v>887</v>
      </c>
      <c r="R111">
        <f ca="1">MATCH(Q111,INDIRECT($N$1&amp;"!A1:A1190"),0)</f>
        <v>482</v>
      </c>
    </row>
    <row r="112" spans="1:18" ht="15.75" thickBot="1" x14ac:dyDescent="0.3">
      <c r="A112" s="29" t="s">
        <v>91</v>
      </c>
      <c r="B112" s="89">
        <f t="shared" ca="1" si="156"/>
        <v>3134.2281879194629</v>
      </c>
      <c r="C112" s="89">
        <f t="shared" ca="1" si="156"/>
        <v>5988</v>
      </c>
      <c r="D112" s="237">
        <f t="shared" ref="D112" ca="1" si="157">IF(B112=0,"",1+((B112-C112)/ABS(B112)))</f>
        <v>8.9481798715203342E-2</v>
      </c>
      <c r="E112" s="79">
        <f ca="1">+E91+E94+E97+E100+E103+E106</f>
        <v>11403</v>
      </c>
      <c r="F112" s="80">
        <f t="shared" ca="1" si="122"/>
        <v>-0.47487503288608263</v>
      </c>
      <c r="G112" s="81">
        <f ca="1">INDIRECT($N$1&amp; "!" &amp;$P$1&amp;R112)</f>
        <v>49</v>
      </c>
      <c r="H112" s="31">
        <f t="shared" ref="H112:I112" ca="1" si="158">+H91+H94+H97+H100+H103+H106+H109</f>
        <v>20895.973154362415</v>
      </c>
      <c r="I112" s="32">
        <f t="shared" ca="1" si="158"/>
        <v>18061</v>
      </c>
      <c r="J112" s="237">
        <f t="shared" ref="J112" ca="1" si="159">IF(H112=0,"",1+((H112-I112)/ABS(H112)))</f>
        <v>1.1356707885016861</v>
      </c>
      <c r="K112" s="79">
        <f ca="1">K91+K94+K97+K100+K103+K106</f>
        <v>37363</v>
      </c>
      <c r="L112" s="80">
        <f t="shared" ca="1" si="124"/>
        <v>-0.51660733881112331</v>
      </c>
      <c r="M112" s="82">
        <f t="shared" ca="1" si="125"/>
        <v>132</v>
      </c>
      <c r="Q112">
        <v>893</v>
      </c>
      <c r="R112">
        <f ca="1">MATCH(Q112,INDIRECT($N$1&amp;"!A1:A1190"),0)</f>
        <v>488</v>
      </c>
    </row>
    <row r="113" spans="1:18" ht="15.75" thickBot="1" x14ac:dyDescent="0.3">
      <c r="A113" s="131" t="s">
        <v>92</v>
      </c>
      <c r="B113" s="132">
        <f t="shared" ca="1" si="156"/>
        <v>-351.61949226728893</v>
      </c>
      <c r="C113" s="133">
        <f t="shared" ca="1" si="156"/>
        <v>-3820</v>
      </c>
      <c r="D113" s="251">
        <f t="shared" ref="D113" ca="1" si="160">IF(B113=0,"",1-((B113-C113)/ABS(B113)))</f>
        <v>-8.8640165975103802</v>
      </c>
      <c r="E113" s="134">
        <f ca="1">+E92+E95+E98+E101+E104+E107</f>
        <v>-9656</v>
      </c>
      <c r="F113" s="135">
        <f t="shared" ca="1" si="122"/>
        <v>0.60439105219552614</v>
      </c>
      <c r="G113" s="136">
        <f ca="1">+G111-G112</f>
        <v>-42</v>
      </c>
      <c r="H113" s="132">
        <f t="shared" ref="H113:I113" ca="1" si="161">+H111-H112</f>
        <v>13895.160690479868</v>
      </c>
      <c r="I113" s="134">
        <f t="shared" ca="1" si="161"/>
        <v>26693</v>
      </c>
      <c r="J113" s="251">
        <f t="shared" ref="J113" ca="1" si="162">IF(H113=0,"",1-((H113-I113)/ABS(H113)))</f>
        <v>1.9210285216988132</v>
      </c>
      <c r="K113" s="134">
        <f ca="1">+K111-K112</f>
        <v>-8670</v>
      </c>
      <c r="L113" s="135">
        <f t="shared" ca="1" si="124"/>
        <v>4.0787773933102649</v>
      </c>
      <c r="M113" s="137">
        <f ca="1">+M111-M112</f>
        <v>202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3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4"/>
      <c r="B117" s="146" t="str">
        <f>"Ppto "&amp;$R$1</f>
        <v>Ppto 2022</v>
      </c>
      <c r="C117" s="147" t="str">
        <f>"Real "&amp;$R$1</f>
        <v>Real 2022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2022</v>
      </c>
      <c r="I117" s="147" t="str">
        <f>"Real "&amp; $R$1</f>
        <v>Real 2022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510.65643648763853</v>
      </c>
      <c r="C118" s="72">
        <f ca="1">INDIRECT($N$1&amp; "!" &amp;$P$1&amp;N118)</f>
        <v>313</v>
      </c>
      <c r="D118" s="257">
        <f ca="1">IF(B118=0,"",1-((B118-C118)/ABS(B118)))</f>
        <v>0.61293656093489157</v>
      </c>
      <c r="E118" s="73">
        <f ca="1">INDIRECT($Q$1&amp; "!" &amp;$P$1&amp;P118)</f>
        <v>380</v>
      </c>
      <c r="F118" s="260">
        <f t="shared" ref="F118:F141" ca="1" si="163">IF(ISERROR(((C118-E118)/ABS(E118))-1),0,((C118-E118)/ABS(E118)))</f>
        <v>-0.1763157894736842</v>
      </c>
      <c r="G118" s="75">
        <f ca="1">INDIRECT($N$1&amp; "!" &amp;$P$1&amp;R118)</f>
        <v>3</v>
      </c>
      <c r="H118" s="71">
        <f ca="1">SUM(INDIRECT($N$1&amp;"!"&amp;$O$3&amp;N118&amp;":"&amp;$O$1&amp;N118))/1.173</f>
        <v>6378.5166240409208</v>
      </c>
      <c r="I118" s="72">
        <f t="shared" ref="I118:I119" ca="1" si="164">SUM(INDIRECT($N$1&amp;"!"&amp;$P$3&amp;N118&amp;":"&amp;$P$1&amp;N118))</f>
        <v>3320</v>
      </c>
      <c r="J118" s="244">
        <f ca="1">IF(H118=0,"",1-((H118-I118)/ABS(H118)))</f>
        <v>0.52049719326383315</v>
      </c>
      <c r="K118" s="73">
        <f ca="1">SUM(INDIRECT($Q$1&amp;"!"&amp;$P$3&amp;P118&amp;":"&amp;$P$1&amp;P118))</f>
        <v>2508</v>
      </c>
      <c r="L118" s="74">
        <f t="shared" ref="L118:L141" ca="1" si="165">IF(ISERROR(((I118-K118)/ABS(K118))-1),0,((I118-K118)/ABS(K118)))</f>
        <v>0.3237639553429027</v>
      </c>
      <c r="M118" s="76">
        <f ca="1">SUM(INDIRECT($N$1&amp;"!"&amp;$P$3&amp;R118&amp;":"&amp;$P$1&amp;R118))</f>
        <v>34</v>
      </c>
      <c r="N118">
        <f ca="1">MATCH(O118,INDIRECT($N$1&amp;"!A1:A800"),0)</f>
        <v>90</v>
      </c>
      <c r="O118">
        <v>272</v>
      </c>
      <c r="P118">
        <f ca="1">MATCH(O118,INDIRECT($Q$1&amp;"!A1:A800"),0)</f>
        <v>93</v>
      </c>
      <c r="Q118">
        <v>784</v>
      </c>
      <c r="R118">
        <f ca="1">MATCH(Q118,INDIRECT($N$1&amp;"!A1:A1190"),0)</f>
        <v>379</v>
      </c>
    </row>
    <row r="119" spans="1:18" x14ac:dyDescent="0.25">
      <c r="A119" s="29" t="s">
        <v>120</v>
      </c>
      <c r="B119" s="77">
        <f ca="1">INDIRECT($N$1&amp; "!" &amp;$O$1&amp;N119)/0.894</f>
        <v>1077.1812080536913</v>
      </c>
      <c r="C119" s="78">
        <f ca="1">INDIRECT($N$1&amp; "!" &amp;$P$1&amp;N119)</f>
        <v>137</v>
      </c>
      <c r="D119" s="258">
        <f ca="1">IF(B119=0,"",1+((B119-C119)/ABS(B119)))</f>
        <v>1.8728161993769472</v>
      </c>
      <c r="E119" s="79">
        <f ca="1">INDIRECT($Q$1&amp; "!" &amp;$P$1&amp;P119)</f>
        <v>0</v>
      </c>
      <c r="F119" s="80">
        <f t="shared" ca="1" si="163"/>
        <v>0</v>
      </c>
      <c r="G119" s="81">
        <f ca="1">INDIRECT($N$1&amp; "!" &amp;$P$1&amp;R119)</f>
        <v>1</v>
      </c>
      <c r="H119" s="77">
        <f ca="1">SUM(INDIRECT($N$1&amp;"!"&amp;$O$3&amp;N119&amp;":"&amp;$O$1&amp;N119))/0.894</f>
        <v>7180.0894854586131</v>
      </c>
      <c r="I119" s="78">
        <f t="shared" ca="1" si="164"/>
        <v>1924</v>
      </c>
      <c r="J119" s="237">
        <f ca="1">IF(H119=0,"",1+((H119-I119)/ABS(H119)))</f>
        <v>1.7320367658513787</v>
      </c>
      <c r="K119" s="79">
        <f ca="1">SUM(INDIRECT($Q$1&amp;"!"&amp;$P$3&amp;P119&amp;":"&amp;$P$1&amp;P119))</f>
        <v>1695</v>
      </c>
      <c r="L119" s="80">
        <f t="shared" ca="1" si="165"/>
        <v>0.13510324483775812</v>
      </c>
      <c r="M119" s="82">
        <f t="shared" ref="M119:M140" ca="1" si="166">SUM(INDIRECT($N$1&amp;"!"&amp;$P$3&amp;R119&amp;":"&amp;$P$1&amp;R119))</f>
        <v>5</v>
      </c>
      <c r="N119">
        <f t="shared" ref="N119:N134" ca="1" si="167">MATCH(O119,INDIRECT($N$1&amp;"!A1:A800"),0)</f>
        <v>114</v>
      </c>
      <c r="O119">
        <v>296</v>
      </c>
      <c r="P119">
        <f t="shared" ref="P119:P134" ca="1" si="168">MATCH(O119,INDIRECT($Q$1&amp;"!A1:A800"),0)</f>
        <v>117</v>
      </c>
      <c r="Q119">
        <v>820</v>
      </c>
      <c r="R119">
        <f ca="1">MATCH(Q119,INDIRECT($N$1&amp;"!A1:A1190"),0)</f>
        <v>415</v>
      </c>
    </row>
    <row r="120" spans="1:18" x14ac:dyDescent="0.25">
      <c r="A120" s="153" t="s">
        <v>100</v>
      </c>
      <c r="B120" s="154">
        <f ca="1">+B118-B119</f>
        <v>-566.52477156605278</v>
      </c>
      <c r="C120" s="155">
        <f ca="1">+C118-C119</f>
        <v>176</v>
      </c>
      <c r="D120" s="252">
        <f ca="1">IF(B120=0,"",1-((B120-C120)/ABS(B120)))</f>
        <v>2.310666027036171</v>
      </c>
      <c r="E120" s="155">
        <f ca="1">+E118-E119</f>
        <v>380</v>
      </c>
      <c r="F120" s="156">
        <f t="shared" ca="1" si="163"/>
        <v>-0.5368421052631579</v>
      </c>
      <c r="G120" s="157">
        <f ca="1">+G118-G119</f>
        <v>2</v>
      </c>
      <c r="H120" s="154">
        <f t="shared" ref="H120:I120" ca="1" si="169">+H118-H119</f>
        <v>-801.57286141769237</v>
      </c>
      <c r="I120" s="155">
        <f t="shared" ca="1" si="169"/>
        <v>1396</v>
      </c>
      <c r="J120" s="252">
        <f ca="1">IF(H120=0,"",1-((H120-I120)/ABS(H120)))</f>
        <v>3.7415759280210423</v>
      </c>
      <c r="K120" s="155">
        <f ca="1">+K118-K119</f>
        <v>813</v>
      </c>
      <c r="L120" s="156">
        <f t="shared" ca="1" si="165"/>
        <v>0.71709717097170966</v>
      </c>
      <c r="M120" s="158">
        <f ca="1">+M118-M119</f>
        <v>29</v>
      </c>
    </row>
    <row r="121" spans="1:18" x14ac:dyDescent="0.25">
      <c r="A121" s="42" t="s">
        <v>122</v>
      </c>
      <c r="B121" s="236">
        <f ca="1">INDIRECT($N$1&amp; "!" &amp;$O$1&amp;N121)/1.173</f>
        <v>51.150895140664957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3</v>
      </c>
      <c r="H121" s="89">
        <f ca="1">SUM(INDIRECT($N$1&amp;"!"&amp;$O$3&amp;N121&amp;":"&amp;$O$1&amp;N121))/1.173</f>
        <v>641.94373401534529</v>
      </c>
      <c r="I121" s="90">
        <f t="shared" ref="I121:I122" ca="1" si="171">SUM(INDIRECT($N$1&amp;"!"&amp;$P$3&amp;N121&amp;":"&amp;$P$1&amp;N121))</f>
        <v>440</v>
      </c>
      <c r="J121" s="246">
        <f t="shared" ref="J121" ca="1" si="172">IF(H121=0,"",1-((H121-I121)/ABS(H121)))</f>
        <v>0.685418326693227</v>
      </c>
      <c r="K121" s="91">
        <f ca="1">SUM(INDIRECT($Q$1&amp;"!"&amp;$P$3&amp;P121&amp;":"&amp;$P$1&amp;P121))</f>
        <v>770</v>
      </c>
      <c r="L121" s="92">
        <f t="shared" ca="1" si="165"/>
        <v>-0.42857142857142855</v>
      </c>
      <c r="M121" s="94">
        <f t="shared" ca="1" si="166"/>
        <v>23</v>
      </c>
      <c r="N121">
        <f t="shared" ca="1" si="167"/>
        <v>297</v>
      </c>
      <c r="O121">
        <v>535</v>
      </c>
      <c r="P121">
        <f t="shared" ca="1" si="168"/>
        <v>301</v>
      </c>
      <c r="Q121">
        <v>790</v>
      </c>
      <c r="R121">
        <f ca="1">MATCH(Q121,INDIRECT($N$1&amp;"!A1:A1190"),0)</f>
        <v>385</v>
      </c>
    </row>
    <row r="122" spans="1:18" x14ac:dyDescent="0.25">
      <c r="A122" s="29" t="s">
        <v>123</v>
      </c>
      <c r="B122" s="77">
        <f ca="1">INDIRECT($N$1&amp; "!" &amp;$O$1&amp;N122)/0.894</f>
        <v>4.4742729306487696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1</v>
      </c>
      <c r="H122" s="77">
        <f ca="1">SUM(INDIRECT($N$1&amp;"!"&amp;$O$3&amp;N122&amp;":"&amp;$O$1&amp;N122))/0.894</f>
        <v>32.438478747203575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4</v>
      </c>
      <c r="N122">
        <f t="shared" ca="1" si="167"/>
        <v>303</v>
      </c>
      <c r="O122">
        <v>541</v>
      </c>
      <c r="P122">
        <f t="shared" ca="1" si="168"/>
        <v>307</v>
      </c>
      <c r="Q122">
        <v>826</v>
      </c>
      <c r="R122">
        <f ca="1">MATCH(Q122,INDIRECT($N$1&amp;"!A1:A1190"),0)</f>
        <v>421</v>
      </c>
    </row>
    <row r="123" spans="1:18" x14ac:dyDescent="0.25">
      <c r="A123" s="153" t="s">
        <v>124</v>
      </c>
      <c r="B123" s="154">
        <f ca="1">+B121-B122</f>
        <v>46.676622210016191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0</v>
      </c>
      <c r="F123" s="156">
        <f t="shared" ca="1" si="163"/>
        <v>0</v>
      </c>
      <c r="G123" s="157">
        <f ca="1">+G121-G122</f>
        <v>2</v>
      </c>
      <c r="H123" s="154">
        <f t="shared" ref="H123:I123" ca="1" si="173">+H121-H122</f>
        <v>609.5052552681417</v>
      </c>
      <c r="I123" s="155">
        <f t="shared" ca="1" si="173"/>
        <v>440</v>
      </c>
      <c r="J123" s="252">
        <f ca="1">IF(H123=0,"",1-((H123-I123)/ABS(H123)))</f>
        <v>0.72189697495951743</v>
      </c>
      <c r="K123" s="155">
        <f ca="1">+K121-K122</f>
        <v>770</v>
      </c>
      <c r="L123" s="156">
        <f t="shared" ca="1" si="165"/>
        <v>-0.42857142857142855</v>
      </c>
      <c r="M123" s="158">
        <f ca="1">+M121-M122</f>
        <v>19</v>
      </c>
    </row>
    <row r="124" spans="1:18" x14ac:dyDescent="0.25">
      <c r="A124" s="42" t="s">
        <v>101</v>
      </c>
      <c r="B124" s="236">
        <f ca="1">INDIRECT($N$1&amp; "!" &amp;$O$1&amp;N124)/1.173</f>
        <v>39.2156862745098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150</v>
      </c>
      <c r="F124" s="92">
        <f t="shared" ca="1" si="163"/>
        <v>-1</v>
      </c>
      <c r="G124" s="93">
        <f ca="1">INDIRECT($N$1&amp; "!" &amp;$P$1&amp;R124)</f>
        <v>0</v>
      </c>
      <c r="H124" s="89">
        <f ca="1">SUM(INDIRECT($N$1&amp;"!"&amp;$O$3&amp;N124&amp;":"&amp;$O$1&amp;N124))/1.173</f>
        <v>492.75362318840575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310</v>
      </c>
      <c r="L124" s="92">
        <f t="shared" ca="1" si="165"/>
        <v>-1</v>
      </c>
      <c r="M124" s="94">
        <f t="shared" ca="1" si="166"/>
        <v>0</v>
      </c>
      <c r="N124">
        <f t="shared" ca="1" si="167"/>
        <v>96</v>
      </c>
      <c r="O124">
        <v>278</v>
      </c>
      <c r="P124">
        <f t="shared" ca="1" si="168"/>
        <v>99</v>
      </c>
      <c r="Q124">
        <v>796</v>
      </c>
      <c r="R124">
        <f ca="1">MATCH(Q124,INDIRECT($N$1&amp;"!A1:A1190"),0)</f>
        <v>391</v>
      </c>
    </row>
    <row r="125" spans="1:18" x14ac:dyDescent="0.25">
      <c r="A125" s="29" t="s">
        <v>102</v>
      </c>
      <c r="B125" s="77">
        <f ca="1">INDIRECT($N$1&amp; "!" &amp;$O$1&amp;N125)/0.894</f>
        <v>170.02237136465325</v>
      </c>
      <c r="C125" s="78">
        <f ca="1">INDIRECT($N$1&amp; "!" &amp;$P$1&amp;N125)</f>
        <v>150</v>
      </c>
      <c r="D125" s="246">
        <f ca="1">IF(B125=0,"",1+((B125-C125)/ABS(B125)))</f>
        <v>1.1177631578947369</v>
      </c>
      <c r="E125" s="79">
        <f ca="1">INDIRECT($Q$1&amp; "!" &amp;$P$1&amp;P125)</f>
        <v>91</v>
      </c>
      <c r="F125" s="80">
        <f t="shared" ca="1" si="163"/>
        <v>0.64835164835164838</v>
      </c>
      <c r="G125" s="81">
        <f ca="1">INDIRECT($N$1&amp; "!" &amp;$P$1&amp;R125)</f>
        <v>1</v>
      </c>
      <c r="H125" s="77">
        <f ca="1">SUM(INDIRECT($N$1&amp;"!"&amp;$O$3&amp;N125&amp;":"&amp;$O$1&amp;N125))/0.894</f>
        <v>1131.9910514541386</v>
      </c>
      <c r="I125" s="78">
        <f t="shared" ca="1" si="174"/>
        <v>1115</v>
      </c>
      <c r="J125" s="237">
        <f ca="1">IF(H125=0,"",1+((H125-I125)/ABS(H125)))</f>
        <v>1.0150098814229249</v>
      </c>
      <c r="K125" s="79">
        <f ca="1">SUM(INDIRECT($Q$1&amp;"!"&amp;$P$3&amp;P125&amp;":"&amp;$P$1&amp;P125))</f>
        <v>1107</v>
      </c>
      <c r="L125" s="80">
        <f t="shared" ca="1" si="165"/>
        <v>7.2267389340560069E-3</v>
      </c>
      <c r="M125" s="82">
        <f t="shared" ca="1" si="166"/>
        <v>7</v>
      </c>
      <c r="N125">
        <f t="shared" ca="1" si="167"/>
        <v>121</v>
      </c>
      <c r="O125">
        <v>303</v>
      </c>
      <c r="P125">
        <f t="shared" ca="1" si="168"/>
        <v>124</v>
      </c>
      <c r="Q125">
        <v>832</v>
      </c>
      <c r="R125">
        <f ca="1">MATCH(Q125,INDIRECT($N$1&amp;"!A1:A1190"),0)</f>
        <v>427</v>
      </c>
    </row>
    <row r="126" spans="1:18" x14ac:dyDescent="0.25">
      <c r="A126" s="153" t="s">
        <v>103</v>
      </c>
      <c r="B126" s="154">
        <f ca="1">+B124-B125</f>
        <v>-130.80668509014345</v>
      </c>
      <c r="C126" s="155">
        <f ca="1">+C124-C125</f>
        <v>-150</v>
      </c>
      <c r="D126" s="252">
        <f ca="1">IF(B126=0,"",1-((B126-C126)/ABS(B126)))</f>
        <v>0.85326961770623755</v>
      </c>
      <c r="E126" s="155">
        <f ca="1">+E124-E125</f>
        <v>59</v>
      </c>
      <c r="F126" s="156">
        <f t="shared" ca="1" si="163"/>
        <v>-3.5423728813559321</v>
      </c>
      <c r="G126" s="157">
        <f ca="1">+G124-G125</f>
        <v>-1</v>
      </c>
      <c r="H126" s="154">
        <f t="shared" ref="H126:I126" ca="1" si="175">+H124-H125</f>
        <v>-639.23742826573289</v>
      </c>
      <c r="I126" s="155">
        <f t="shared" ca="1" si="175"/>
        <v>-1115</v>
      </c>
      <c r="J126" s="252">
        <f ca="1">IF(H126=0,"",1-((H126-I126)/ABS(H126)))</f>
        <v>0.25573417528910525</v>
      </c>
      <c r="K126" s="155">
        <f ca="1">+K124-K125</f>
        <v>-797</v>
      </c>
      <c r="L126" s="156">
        <f t="shared" ca="1" si="165"/>
        <v>-0.39899623588456712</v>
      </c>
      <c r="M126" s="158">
        <f ca="1">+M124-M125</f>
        <v>-7</v>
      </c>
    </row>
    <row r="127" spans="1:18" x14ac:dyDescent="0.25">
      <c r="A127" s="42" t="s">
        <v>111</v>
      </c>
      <c r="B127" s="89">
        <f ca="1">INDIRECT($N$1&amp; "!" &amp;$O$1&amp;N127)/1.173</f>
        <v>208.01364023870417</v>
      </c>
      <c r="C127" s="90">
        <f ca="1">INDIRECT($N$1&amp; "!" &amp;$P$1&amp;N127)</f>
        <v>280</v>
      </c>
      <c r="D127" s="246">
        <f ca="1">IF(B127=0,"",1-((B127-C127)/ABS(B127)))</f>
        <v>1.3460655737704919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2</v>
      </c>
      <c r="H127" s="89">
        <f ca="1">SUM(INDIRECT($N$1&amp;"!"&amp;$O$3&amp;N127&amp;":"&amp;$O$1&amp;N127))/1.173</f>
        <v>2602.7280477408353</v>
      </c>
      <c r="I127" s="90">
        <f t="shared" ref="I127:I128" ca="1" si="176">SUM(INDIRECT($N$1&amp;"!"&amp;$P$3&amp;N127&amp;":"&amp;$P$1&amp;N127))</f>
        <v>721</v>
      </c>
      <c r="J127" s="246">
        <f ca="1">IF(H127=0,"",1-((H127-I127)/ABS(H127)))</f>
        <v>0.27701703242712084</v>
      </c>
      <c r="K127" s="91">
        <f ca="1">SUM(INDIRECT($Q$1&amp;"!"&amp;$P$3&amp;P127&amp;":"&amp;$P$1&amp;P127))</f>
        <v>708</v>
      </c>
      <c r="L127" s="92">
        <f t="shared" ca="1" si="165"/>
        <v>1.8361581920903956E-2</v>
      </c>
      <c r="M127" s="94">
        <f t="shared" ca="1" si="166"/>
        <v>17</v>
      </c>
      <c r="N127">
        <f t="shared" ca="1" si="167"/>
        <v>102</v>
      </c>
      <c r="O127">
        <v>284</v>
      </c>
      <c r="P127">
        <f t="shared" ca="1" si="168"/>
        <v>105</v>
      </c>
      <c r="Q127">
        <v>802</v>
      </c>
      <c r="R127">
        <f ca="1">MATCH(Q127,INDIRECT($N$1&amp;"!A1:A1190"),0)</f>
        <v>397</v>
      </c>
    </row>
    <row r="128" spans="1:18" x14ac:dyDescent="0.25">
      <c r="A128" s="29" t="s">
        <v>112</v>
      </c>
      <c r="B128" s="77">
        <f ca="1">INDIRECT($N$1&amp; "!" &amp;$O$1&amp;N128)/0.894</f>
        <v>74.944071588366896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0</v>
      </c>
      <c r="H128" s="77">
        <f ca="1">SUM(INDIRECT($N$1&amp;"!"&amp;$O$3&amp;N128&amp;":"&amp;$O$1&amp;N128))/0.894</f>
        <v>498.8814317673378</v>
      </c>
      <c r="I128" s="78">
        <f t="shared" ca="1" si="176"/>
        <v>444</v>
      </c>
      <c r="J128" s="237">
        <f ca="1">IF(H128=0,"",1+((H128-I128)/ABS(H128)))</f>
        <v>1.1100089686098655</v>
      </c>
      <c r="K128" s="79">
        <f ca="1">SUM(INDIRECT($Q$1&amp;"!"&amp;$P$3&amp;P128&amp;":"&amp;$P$1&amp;P128))</f>
        <v>0</v>
      </c>
      <c r="L128" s="80">
        <f t="shared" ca="1" si="165"/>
        <v>0</v>
      </c>
      <c r="M128" s="82">
        <f t="shared" ca="1" si="166"/>
        <v>3</v>
      </c>
      <c r="N128">
        <f t="shared" ca="1" si="167"/>
        <v>127</v>
      </c>
      <c r="O128">
        <v>309</v>
      </c>
      <c r="P128">
        <f t="shared" ca="1" si="168"/>
        <v>130</v>
      </c>
      <c r="Q128">
        <v>838</v>
      </c>
      <c r="R128">
        <f ca="1">MATCH(Q128,INDIRECT($N$1&amp;"!A1:A1190"),0)</f>
        <v>433</v>
      </c>
    </row>
    <row r="129" spans="1:18" x14ac:dyDescent="0.25">
      <c r="A129" s="153" t="s">
        <v>110</v>
      </c>
      <c r="B129" s="154">
        <f ca="1">+B127-B128</f>
        <v>133.06956865033726</v>
      </c>
      <c r="C129" s="155">
        <f ca="1">+C127-C128</f>
        <v>280</v>
      </c>
      <c r="D129" s="252">
        <f ca="1">IF(B129=0,"",1-((B129-C129)/ABS(B129)))</f>
        <v>2.1041625282167047</v>
      </c>
      <c r="E129" s="155">
        <f ca="1">+E127-E128</f>
        <v>0</v>
      </c>
      <c r="F129" s="156">
        <f t="shared" ca="1" si="163"/>
        <v>0</v>
      </c>
      <c r="G129" s="157">
        <f ca="1">+G127-G128</f>
        <v>2</v>
      </c>
      <c r="H129" s="154">
        <f t="shared" ref="H129:I129" ca="1" si="177">+H127-H128</f>
        <v>2103.8466159734976</v>
      </c>
      <c r="I129" s="155">
        <f t="shared" ca="1" si="177"/>
        <v>277</v>
      </c>
      <c r="J129" s="252">
        <f ca="1">IF(H129=0,"",1-((H129-I129)/ABS(H129)))</f>
        <v>0.13166359082305334</v>
      </c>
      <c r="K129" s="155">
        <f ca="1">+K127-K128</f>
        <v>708</v>
      </c>
      <c r="L129" s="156">
        <f t="shared" ca="1" si="165"/>
        <v>-0.60875706214689262</v>
      </c>
      <c r="M129" s="158">
        <f ca="1">+M127-M128</f>
        <v>14</v>
      </c>
    </row>
    <row r="130" spans="1:18" x14ac:dyDescent="0.25">
      <c r="A130" s="42" t="s">
        <v>109</v>
      </c>
      <c r="B130" s="89">
        <f ca="1">INDIRECT($N$1&amp; "!" &amp;$O$1&amp;N130)/1.173</f>
        <v>375.10656436487636</v>
      </c>
      <c r="C130" s="90">
        <f ca="1">INDIRECT($N$1&amp; "!" &amp;$P$1&amp;N130)</f>
        <v>125</v>
      </c>
      <c r="D130" s="246">
        <f t="shared" ref="D130" ca="1" si="178">IF(B130=0,"",1-((B130-C130)/ABS(B130)))</f>
        <v>0.33323863636363638</v>
      </c>
      <c r="E130" s="91">
        <f ca="1">INDIRECT($Q$1&amp; "!" &amp;$P$1&amp;P130)</f>
        <v>0</v>
      </c>
      <c r="F130" s="92">
        <f t="shared" ca="1" si="163"/>
        <v>0</v>
      </c>
      <c r="G130" s="93">
        <f ca="1">INDIRECT($N$1&amp; "!" &amp;$P$1&amp;R130)</f>
        <v>1</v>
      </c>
      <c r="H130" s="89">
        <f ca="1">SUM(INDIRECT($N$1&amp;"!"&amp;$O$3&amp;N130&amp;":"&amp;$O$1&amp;N130))/1.173</f>
        <v>4688.8320545609549</v>
      </c>
      <c r="I130" s="90">
        <f t="shared" ref="I130:I131" ca="1" si="179">SUM(INDIRECT($N$1&amp;"!"&amp;$P$3&amp;N130&amp;":"&amp;$P$1&amp;N130))</f>
        <v>4885</v>
      </c>
      <c r="J130" s="246">
        <f ca="1">IF(H130=0,"",1-((H130-I130)/ABS(H130)))</f>
        <v>1.0418372727272727</v>
      </c>
      <c r="K130" s="91">
        <f ca="1">SUM(INDIRECT($Q$1&amp;"!"&amp;$P$3&amp;P130&amp;":"&amp;$P$1&amp;P130))</f>
        <v>1675</v>
      </c>
      <c r="L130" s="92">
        <f t="shared" ca="1" si="165"/>
        <v>1.9164179104477612</v>
      </c>
      <c r="M130" s="94">
        <f t="shared" ca="1" si="166"/>
        <v>30</v>
      </c>
      <c r="N130">
        <f t="shared" ca="1" si="167"/>
        <v>333</v>
      </c>
      <c r="O130">
        <v>726</v>
      </c>
      <c r="P130">
        <f t="shared" ca="1" si="168"/>
        <v>335</v>
      </c>
      <c r="Q130">
        <v>814</v>
      </c>
      <c r="R130">
        <f ca="1">MATCH(Q130,INDIRECT($N$1&amp;"!A1:A1190"),0)</f>
        <v>409</v>
      </c>
    </row>
    <row r="131" spans="1:18" x14ac:dyDescent="0.25">
      <c r="A131" s="29" t="s">
        <v>108</v>
      </c>
      <c r="B131" s="77">
        <f ca="1">INDIRECT($N$1&amp; "!" &amp;$O$1&amp;N131)/0.894</f>
        <v>392.6174496644295</v>
      </c>
      <c r="C131" s="78">
        <f ca="1">INDIRECT($N$1&amp; "!" &amp;$P$1&amp;N131)</f>
        <v>125</v>
      </c>
      <c r="D131" s="237">
        <f t="shared" ref="D131" ca="1" si="180">IF(B131=0,"",1+((B131-C131)/ABS(B131)))</f>
        <v>1.6816239316239316</v>
      </c>
      <c r="E131" s="79">
        <f ca="1">INDIRECT($Q$1&amp; "!" &amp;$P$1&amp;P131)</f>
        <v>0</v>
      </c>
      <c r="F131" s="80">
        <f t="shared" ca="1" si="163"/>
        <v>0</v>
      </c>
      <c r="G131" s="81">
        <f ca="1">INDIRECT($N$1&amp; "!" &amp;$P$1&amp;R131)</f>
        <v>1</v>
      </c>
      <c r="H131" s="77">
        <f ca="1">SUM(INDIRECT($N$1&amp;"!"&amp;$O$3&amp;N131&amp;":"&amp;$O$1&amp;N131))/0.894</f>
        <v>2615.2125279642059</v>
      </c>
      <c r="I131" s="78">
        <f t="shared" ca="1" si="179"/>
        <v>1416</v>
      </c>
      <c r="J131" s="237">
        <f t="shared" ref="J131" ca="1" si="181">IF(H131=0,"",1+((H131-I131)/ABS(H131)))</f>
        <v>1.4585526090675791</v>
      </c>
      <c r="K131" s="79">
        <f ca="1">SUM(INDIRECT($Q$1&amp;"!"&amp;$P$3&amp;P131&amp;":"&amp;$P$1&amp;P131))</f>
        <v>896</v>
      </c>
      <c r="L131" s="80">
        <f t="shared" ca="1" si="165"/>
        <v>0.5803571428571429</v>
      </c>
      <c r="M131" s="82">
        <f t="shared" ca="1" si="166"/>
        <v>7</v>
      </c>
      <c r="N131">
        <f t="shared" ca="1" si="167"/>
        <v>339</v>
      </c>
      <c r="O131">
        <v>732</v>
      </c>
      <c r="P131">
        <f t="shared" ca="1" si="168"/>
        <v>341</v>
      </c>
      <c r="Q131">
        <v>850</v>
      </c>
      <c r="R131">
        <f ca="1">MATCH(Q131,INDIRECT($N$1&amp;"!A1:A1190"),0)</f>
        <v>445</v>
      </c>
    </row>
    <row r="132" spans="1:18" x14ac:dyDescent="0.25">
      <c r="A132" s="153" t="s">
        <v>107</v>
      </c>
      <c r="B132" s="154">
        <f ca="1">+B130-B131</f>
        <v>-17.510885299553138</v>
      </c>
      <c r="C132" s="155">
        <f ca="1">+C130-C131</f>
        <v>0</v>
      </c>
      <c r="D132" s="252">
        <f t="shared" ref="D132:D133" ca="1" si="182">IF(B132=0,"",1-((B132-C132)/ABS(B132)))</f>
        <v>2</v>
      </c>
      <c r="E132" s="155">
        <f ca="1">+E130-E131</f>
        <v>0</v>
      </c>
      <c r="F132" s="156">
        <f t="shared" ca="1" si="163"/>
        <v>0</v>
      </c>
      <c r="G132" s="157">
        <f ca="1">+G130-G131</f>
        <v>0</v>
      </c>
      <c r="H132" s="154">
        <f t="shared" ref="H132:I132" ca="1" si="183">+H130-H131</f>
        <v>2073.619526596749</v>
      </c>
      <c r="I132" s="155">
        <f t="shared" ca="1" si="183"/>
        <v>3469</v>
      </c>
      <c r="J132" s="252">
        <f t="shared" ref="J132:J133" ca="1" si="184">IF(H132=0,"",1-((H132-I132)/ABS(H132)))</f>
        <v>1.6729202032994777</v>
      </c>
      <c r="K132" s="155">
        <f ca="1">+K130-K131</f>
        <v>779</v>
      </c>
      <c r="L132" s="156">
        <f t="shared" ca="1" si="165"/>
        <v>3.4531450577663669</v>
      </c>
      <c r="M132" s="158">
        <f ca="1">+M130-M131</f>
        <v>23</v>
      </c>
    </row>
    <row r="133" spans="1:18" x14ac:dyDescent="0.25">
      <c r="A133" s="42" t="s">
        <v>105</v>
      </c>
      <c r="B133" s="89">
        <f ca="1">INDIRECT($N$1&amp; "!" &amp;$O$1&amp;N133)/1.173</f>
        <v>60.528559249786866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757.03324808184141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108</v>
      </c>
      <c r="O133">
        <v>290</v>
      </c>
      <c r="P133">
        <f t="shared" ca="1" si="168"/>
        <v>111</v>
      </c>
      <c r="Q133">
        <v>808</v>
      </c>
      <c r="R133">
        <f ca="1">MATCH(Q133,INDIRECT($N$1&amp;"!A1:A1190"),0)</f>
        <v>403</v>
      </c>
    </row>
    <row r="134" spans="1:18" x14ac:dyDescent="0.25">
      <c r="A134" s="228" t="s">
        <v>104</v>
      </c>
      <c r="B134" s="232">
        <f ca="1">INDIRECT($N$1&amp; "!" &amp;$O$1&amp;N134)/0.894</f>
        <v>0</v>
      </c>
      <c r="C134" s="96">
        <f ca="1">INDIRECT($N$1&amp; "!" &amp;$P$1&amp;N134)</f>
        <v>0</v>
      </c>
      <c r="D134" s="247" t="str">
        <f t="shared" ref="D134" ca="1" si="186">IF(B134=0,"",1+((B134-C134)/ABS(B134)))</f>
        <v/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0</v>
      </c>
      <c r="I134" s="233">
        <f t="shared" ca="1" si="185"/>
        <v>0</v>
      </c>
      <c r="J134" s="247" t="str">
        <f t="shared" ref="J134" ca="1" si="187">IF(H134=0,"",1+((H134-I134)/ABS(H134)))</f>
        <v/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133</v>
      </c>
      <c r="O134">
        <v>315</v>
      </c>
      <c r="P134">
        <f t="shared" ca="1" si="168"/>
        <v>136</v>
      </c>
      <c r="Q134">
        <v>844</v>
      </c>
      <c r="R134">
        <f ca="1">MATCH(Q134,INDIRECT($N$1&amp;"!A1:A1190"),0)</f>
        <v>439</v>
      </c>
    </row>
    <row r="135" spans="1:18" x14ac:dyDescent="0.25">
      <c r="A135" s="153" t="s">
        <v>106</v>
      </c>
      <c r="B135" s="154">
        <f ca="1">+B133-B134</f>
        <v>60.528559249786866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757.03324808184141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27.280477408354646</v>
      </c>
      <c r="C136" s="96">
        <f ca="1">INDIRECT($N$1&amp; "!" &amp;$P$1&amp;N136)</f>
        <v>133</v>
      </c>
      <c r="D136" s="246">
        <f t="shared" ca="1" si="188"/>
        <v>4.8752812500000005</v>
      </c>
      <c r="E136" s="91">
        <f ca="1">INDIRECT($Q$1&amp; "!" &amp;$P$1&amp;P136)</f>
        <v>266</v>
      </c>
      <c r="F136" s="92">
        <f t="shared" ca="1" si="163"/>
        <v>-0.5</v>
      </c>
      <c r="G136" s="93">
        <f ca="1">INDIRECT($N$1&amp; "!" &amp;$P$1&amp;R136)</f>
        <v>1</v>
      </c>
      <c r="H136" s="89">
        <f ca="1">SUM(INDIRECT($N$1&amp;"!"&amp;$O$3&amp;N136&amp;":"&amp;$O$1&amp;N136))/1.173</f>
        <v>341.00596760443307</v>
      </c>
      <c r="I136" s="90">
        <f t="shared" ref="I136:I137" ca="1" si="191">SUM(INDIRECT($N$1&amp;"!"&amp;$P$3&amp;N136&amp;":"&amp;$P$1&amp;N136))</f>
        <v>1684</v>
      </c>
      <c r="J136" s="246">
        <f t="shared" ca="1" si="190"/>
        <v>4.9383300000000006</v>
      </c>
      <c r="K136" s="91">
        <f ca="1">SUM(INDIRECT($Q$1&amp;"!"&amp;$P$3&amp;P136&amp;":"&amp;$P$1&amp;P136))</f>
        <v>1243</v>
      </c>
      <c r="L136" s="92">
        <f t="shared" ca="1" si="165"/>
        <v>0.35478680611423974</v>
      </c>
      <c r="M136" s="94">
        <f t="shared" ref="M136:M137" ca="1" si="192">SUM(INDIRECT($N$1&amp;"!"&amp;$P$3&amp;R136&amp;":"&amp;$P$1&amp;R136))</f>
        <v>13</v>
      </c>
      <c r="N136">
        <f ca="1">MATCH(O136,INDIRECT($N$1&amp;"!A1:A1600"),0)</f>
        <v>741</v>
      </c>
      <c r="O136">
        <v>1464</v>
      </c>
      <c r="P136">
        <f ca="1">MATCH(O136,INDIRECT($Q$1&amp;"!A1:A1600"),0)</f>
        <v>817</v>
      </c>
      <c r="Q136">
        <v>1488</v>
      </c>
      <c r="R136">
        <f ca="1">MATCH(Q136,INDIRECT($N$1&amp;"!A1:A1190"),0)</f>
        <v>765</v>
      </c>
    </row>
    <row r="137" spans="1:18" x14ac:dyDescent="0.25">
      <c r="A137" s="228" t="s">
        <v>860</v>
      </c>
      <c r="B137" s="89">
        <f ca="1">INDIRECT($N$1&amp; "!" &amp;$O$1&amp;N137)/0.894</f>
        <v>0</v>
      </c>
      <c r="C137" s="96">
        <f ca="1">INDIRECT($N$1&amp; "!" &amp;$P$1&amp;N137)</f>
        <v>0</v>
      </c>
      <c r="D137" s="247" t="str">
        <f t="shared" ref="D137" ca="1" si="193">IF(B137=0,"",1+((B137-C137)/ABS(B137)))</f>
        <v/>
      </c>
      <c r="E137" s="229">
        <f ca="1">INDIRECT($Q$1&amp; "!" &amp;$P$1&amp;P137)</f>
        <v>0</v>
      </c>
      <c r="F137" s="230">
        <f t="shared" ca="1" si="163"/>
        <v>0</v>
      </c>
      <c r="G137" s="231">
        <f ca="1">INDIRECT($N$1&amp; "!" &amp;$P$1&amp;R137)</f>
        <v>0</v>
      </c>
      <c r="H137" s="232">
        <f ca="1">SUM(INDIRECT($N$1&amp;"!"&amp;$O$3&amp;N137&amp;":"&amp;$O$1&amp;N137))/0.894</f>
        <v>0</v>
      </c>
      <c r="I137" s="233">
        <f t="shared" ca="1" si="191"/>
        <v>0</v>
      </c>
      <c r="J137" s="247" t="str">
        <f t="shared" ref="J137" ca="1" si="194">IF(H137=0,"",1+((H137-I137)/ABS(H137)))</f>
        <v/>
      </c>
      <c r="K137" s="229">
        <f ca="1">SUM(INDIRECT($Q$1&amp;"!"&amp;$P$3&amp;P137&amp;":"&amp;$P$1&amp;P137))</f>
        <v>567</v>
      </c>
      <c r="L137" s="230">
        <f t="shared" ca="1" si="165"/>
        <v>-1</v>
      </c>
      <c r="M137" s="234">
        <f t="shared" ca="1" si="192"/>
        <v>0</v>
      </c>
      <c r="N137">
        <f ca="1">MATCH(O137,INDIRECT($N$1&amp;"!A1:A1600"),0)</f>
        <v>747</v>
      </c>
      <c r="O137">
        <v>1470</v>
      </c>
      <c r="P137">
        <f ca="1">MATCH(O137,INDIRECT($Q$1&amp;"!A1:A1600"),0)</f>
        <v>823</v>
      </c>
      <c r="Q137">
        <v>1494</v>
      </c>
      <c r="R137">
        <f ca="1">MATCH(Q137,INDIRECT($N$1&amp;"!A1:A1190"),0)</f>
        <v>771</v>
      </c>
    </row>
    <row r="138" spans="1:18" x14ac:dyDescent="0.25">
      <c r="A138" s="153" t="s">
        <v>861</v>
      </c>
      <c r="B138" s="154">
        <f ca="1">+B136-B137</f>
        <v>27.280477408354646</v>
      </c>
      <c r="C138" s="155">
        <f ca="1">+C136-C137</f>
        <v>133</v>
      </c>
      <c r="D138" s="252">
        <f t="shared" ref="D138" ca="1" si="195">IF(B138=0,"",1-((B138-C138)/ABS(B138)))</f>
        <v>4.8752812500000005</v>
      </c>
      <c r="E138" s="155">
        <f ca="1">+E136-E137</f>
        <v>266</v>
      </c>
      <c r="F138" s="156">
        <f t="shared" ca="1" si="163"/>
        <v>-0.5</v>
      </c>
      <c r="G138" s="157">
        <f ca="1">+G136-G137</f>
        <v>1</v>
      </c>
      <c r="H138" s="154">
        <f t="shared" ref="H138:I138" ca="1" si="196">+H136-H137</f>
        <v>341.00596760443307</v>
      </c>
      <c r="I138" s="155">
        <f t="shared" ca="1" si="196"/>
        <v>1684</v>
      </c>
      <c r="J138" s="252">
        <f t="shared" ref="J138" ca="1" si="197">IF(H138=0,"",1-((H138-I138)/ABS(H138)))</f>
        <v>4.9383300000000006</v>
      </c>
      <c r="K138" s="155">
        <f ca="1">+K136-K137</f>
        <v>676</v>
      </c>
      <c r="L138" s="156">
        <f t="shared" ca="1" si="165"/>
        <v>1.4911242603550297</v>
      </c>
      <c r="M138" s="158">
        <f ca="1">+M136-M137</f>
        <v>13</v>
      </c>
    </row>
    <row r="139" spans="1:18" x14ac:dyDescent="0.25">
      <c r="A139" s="228" t="s">
        <v>90</v>
      </c>
      <c r="B139" s="89">
        <f t="shared" ref="B139:C141" ca="1" si="198">+B118+B121+B124+B127+B130+B133+B136</f>
        <v>1271.9522591645355</v>
      </c>
      <c r="C139" s="96">
        <f t="shared" ca="1" si="198"/>
        <v>851</v>
      </c>
      <c r="D139" s="247">
        <f t="shared" ca="1" si="188"/>
        <v>0.66905026809651469</v>
      </c>
      <c r="E139" s="229">
        <f ca="1">+E118+E121+E124+E127+E130+E133</f>
        <v>530</v>
      </c>
      <c r="F139" s="230">
        <f t="shared" ca="1" si="163"/>
        <v>0.60566037735849054</v>
      </c>
      <c r="G139" s="231">
        <f ca="1">INDIRECT($N$1&amp; "!" &amp;$P$1&amp;R139)</f>
        <v>9</v>
      </c>
      <c r="H139" s="44">
        <f ca="1">+H118+H121+H124+H127+H130+H133+H136</f>
        <v>15902.813299232737</v>
      </c>
      <c r="I139" s="45">
        <f ca="1">+I118+I121+I124+I127+I130+I133+I136</f>
        <v>11050</v>
      </c>
      <c r="J139" s="247">
        <f t="shared" ca="1" si="190"/>
        <v>0.69484560952074625</v>
      </c>
      <c r="K139" s="229">
        <f ca="1">K118+K121+K124+K127+K130+K133</f>
        <v>5971</v>
      </c>
      <c r="L139" s="230">
        <f t="shared" ca="1" si="165"/>
        <v>0.85061128789147544</v>
      </c>
      <c r="M139" s="234">
        <f t="shared" ca="1" si="166"/>
        <v>104</v>
      </c>
      <c r="Q139">
        <v>892</v>
      </c>
      <c r="R139">
        <f ca="1">MATCH(Q139,INDIRECT($N$1&amp;"!A1:A1190"),0)</f>
        <v>487</v>
      </c>
    </row>
    <row r="140" spans="1:18" ht="15.75" thickBot="1" x14ac:dyDescent="0.3">
      <c r="A140" s="29" t="s">
        <v>91</v>
      </c>
      <c r="B140" s="89">
        <f t="shared" ca="1" si="198"/>
        <v>1719.2393736017898</v>
      </c>
      <c r="C140" s="89">
        <f t="shared" ca="1" si="198"/>
        <v>412</v>
      </c>
      <c r="D140" s="237">
        <f t="shared" ref="D140" ca="1" si="199">IF(B140=0,"",1+((B140-C140)/ABS(B140)))</f>
        <v>1.7603591411841251</v>
      </c>
      <c r="E140" s="79">
        <f ca="1">+E119+E122+E125+E128+E131+E134</f>
        <v>91</v>
      </c>
      <c r="F140" s="80">
        <f t="shared" ca="1" si="163"/>
        <v>3.5274725274725274</v>
      </c>
      <c r="G140" s="81">
        <f ca="1">INDIRECT($N$1&amp; "!" &amp;$P$1&amp;R140)</f>
        <v>4</v>
      </c>
      <c r="H140" s="31">
        <f t="shared" ref="H140:I140" ca="1" si="200">+H119+H122+H125+H128+H131+H134+H137</f>
        <v>11458.612975391499</v>
      </c>
      <c r="I140" s="32">
        <f t="shared" ca="1" si="200"/>
        <v>4899</v>
      </c>
      <c r="J140" s="237">
        <f t="shared" ref="J140" ca="1" si="201">IF(H140=0,"",1+((H140-I140)/ABS(H140)))</f>
        <v>1.5724613432253025</v>
      </c>
      <c r="K140" s="79">
        <f ca="1">K119+K122+K125+K128+K131+K134</f>
        <v>3698</v>
      </c>
      <c r="L140" s="80">
        <f t="shared" ca="1" si="165"/>
        <v>0.3247701460248783</v>
      </c>
      <c r="M140" s="82">
        <f t="shared" ca="1" si="166"/>
        <v>26</v>
      </c>
      <c r="Q140">
        <v>898</v>
      </c>
      <c r="R140">
        <f ca="1">MATCH(Q140,INDIRECT($N$1&amp;"!A1:A1190"),0)</f>
        <v>493</v>
      </c>
    </row>
    <row r="141" spans="1:18" ht="15.75" thickBot="1" x14ac:dyDescent="0.3">
      <c r="A141" s="159" t="s">
        <v>92</v>
      </c>
      <c r="B141" s="160">
        <f t="shared" ca="1" si="198"/>
        <v>-447.28711443725439</v>
      </c>
      <c r="C141" s="161">
        <f t="shared" ca="1" si="198"/>
        <v>439</v>
      </c>
      <c r="D141" s="253">
        <f t="shared" ref="D141" ca="1" si="202">IF(B141=0,"",1-((B141-C141)/ABS(B141)))</f>
        <v>2.9814724945795037</v>
      </c>
      <c r="E141" s="161">
        <f ca="1">+E120+E123+E126+E129+E132+E135</f>
        <v>439</v>
      </c>
      <c r="F141" s="162">
        <f t="shared" ca="1" si="163"/>
        <v>0</v>
      </c>
      <c r="G141" s="163">
        <f ca="1">+G139-G140</f>
        <v>5</v>
      </c>
      <c r="H141" s="160">
        <f t="shared" ref="H141:I141" ca="1" si="203">+H139-H140</f>
        <v>4444.2003238412381</v>
      </c>
      <c r="I141" s="161">
        <f t="shared" ca="1" si="203"/>
        <v>6151</v>
      </c>
      <c r="J141" s="253">
        <f t="shared" ref="J141" ca="1" si="204">IF(H141=0,"",1-((H141-I141)/ABS(H141)))</f>
        <v>1.3840510219583284</v>
      </c>
      <c r="K141" s="161">
        <f ca="1">+K139-K140</f>
        <v>2273</v>
      </c>
      <c r="L141" s="162">
        <f t="shared" ca="1" si="165"/>
        <v>1.7061152661680599</v>
      </c>
      <c r="M141" s="164">
        <f ca="1">+M139-M140</f>
        <v>78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5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6"/>
      <c r="B145" s="173" t="str">
        <f>"Ppto "&amp;$R$1</f>
        <v>Ppto 2022</v>
      </c>
      <c r="C145" s="174" t="str">
        <f>"Real "&amp;$R$1</f>
        <v>Real 2022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2022</v>
      </c>
      <c r="I145" s="174" t="str">
        <f>"Real "&amp; $R$1</f>
        <v>Real 2022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376.81159420289856</v>
      </c>
      <c r="C146" s="72">
        <f ca="1">INDIRECT($N$1&amp; "!" &amp;$P$1&amp;N146)</f>
        <v>63</v>
      </c>
      <c r="D146" s="244">
        <f ca="1">IF(B146=0,"",1-((B146-C146)/ABS(B146)))</f>
        <v>0.16719230769230764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0</v>
      </c>
      <c r="H146" s="71">
        <f ca="1">SUM(INDIRECT($N$1&amp;"!"&amp;$O$3&amp;N146&amp;":"&amp;$O$1&amp;N146))/1.173</f>
        <v>4714.4075021312874</v>
      </c>
      <c r="I146" s="72">
        <f t="shared" ref="I146:I147" ca="1" si="206">SUM(INDIRECT($N$1&amp;"!"&amp;$P$3&amp;N146&amp;":"&amp;$P$1&amp;N146))</f>
        <v>1026</v>
      </c>
      <c r="J146" s="244">
        <f ca="1">IF(H146=0,"",1-((H146-I146)/ABS(H146)))</f>
        <v>0.21763074141048822</v>
      </c>
      <c r="K146" s="73">
        <f ca="1">SUM(INDIRECT($Q$1&amp;"!"&amp;$P$3&amp;P146&amp;":"&amp;$P$1&amp;P146))</f>
        <v>1251</v>
      </c>
      <c r="L146" s="74">
        <f t="shared" ref="L146:L169" ca="1" si="207">IF(ISERROR(((I146-K146)/ABS(K146))-1),0,((I146-K146)/ABS(K146)))</f>
        <v>-0.17985611510791366</v>
      </c>
      <c r="M146" s="76">
        <f ca="1">SUM(INDIRECT($N$1&amp;"!"&amp;$P$3&amp;R146&amp;":"&amp;$P$1&amp;R146))</f>
        <v>5</v>
      </c>
      <c r="N146">
        <f ca="1">MATCH(O146,INDIRECT($N$1&amp;"!A1:A800"),0)</f>
        <v>88</v>
      </c>
      <c r="O146">
        <v>270</v>
      </c>
      <c r="P146">
        <f ca="1">MATCH(O146,INDIRECT($Q$1&amp;"!A1:A800"),0)</f>
        <v>91</v>
      </c>
      <c r="Q146">
        <v>782</v>
      </c>
      <c r="R146">
        <f ca="1">MATCH(Q146,INDIRECT($N$1&amp;"!A1:A1190"),0)</f>
        <v>377</v>
      </c>
    </row>
    <row r="147" spans="1:18" x14ac:dyDescent="0.25">
      <c r="A147" s="29" t="s">
        <v>120</v>
      </c>
      <c r="B147" s="77">
        <f ca="1">INDIRECT($N$1&amp; "!" &amp;$O$1&amp;N147)/0.894</f>
        <v>312.08053691275165</v>
      </c>
      <c r="C147" s="78">
        <f ca="1">INDIRECT($N$1&amp; "!" &amp;$P$1&amp;N147)</f>
        <v>923</v>
      </c>
      <c r="D147" s="237">
        <f ca="1">IF(B147=0,"",1+((B147-C147)/ABS(B147)))</f>
        <v>-0.95756989247311841</v>
      </c>
      <c r="E147" s="79">
        <f ca="1">INDIRECT($Q$1&amp; "!" &amp;$P$1&amp;P147)</f>
        <v>236</v>
      </c>
      <c r="F147" s="80">
        <f t="shared" ca="1" si="205"/>
        <v>2.9110169491525424</v>
      </c>
      <c r="G147" s="81">
        <f ca="1">INDIRECT($N$1&amp; "!" &amp;$P$1&amp;R147)</f>
        <v>5</v>
      </c>
      <c r="H147" s="77">
        <f ca="1">SUM(INDIRECT($N$1&amp;"!"&amp;$O$3&amp;N147&amp;":"&amp;$O$1&amp;N147))/0.894</f>
        <v>2078.2997762863533</v>
      </c>
      <c r="I147" s="78">
        <f t="shared" ca="1" si="206"/>
        <v>4084</v>
      </c>
      <c r="J147" s="237">
        <f ca="1">IF(H147=0,"",1+((H147-I147)/ABS(H147)))</f>
        <v>3.4932185145317374E-2</v>
      </c>
      <c r="K147" s="79">
        <f ca="1">SUM(INDIRECT($Q$1&amp;"!"&amp;$P$3&amp;P147&amp;":"&amp;$P$1&amp;P147))</f>
        <v>4162</v>
      </c>
      <c r="L147" s="80">
        <f t="shared" ca="1" si="207"/>
        <v>-1.8740989908697742E-2</v>
      </c>
      <c r="M147" s="82">
        <f t="shared" ref="M147:M168" ca="1" si="208">SUM(INDIRECT($N$1&amp;"!"&amp;$P$3&amp;R147&amp;":"&amp;$P$1&amp;R147))</f>
        <v>24</v>
      </c>
      <c r="N147">
        <f t="shared" ref="N147:N162" ca="1" si="209">MATCH(O147,INDIRECT($N$1&amp;"!A1:A800"),0)</f>
        <v>112</v>
      </c>
      <c r="O147">
        <v>294</v>
      </c>
      <c r="P147">
        <f t="shared" ref="P147:P162" ca="1" si="210">MATCH(O147,INDIRECT($Q$1&amp;"!A1:A800"),0)</f>
        <v>115</v>
      </c>
      <c r="Q147">
        <f>+Q146+36</f>
        <v>818</v>
      </c>
      <c r="R147">
        <f ca="1">MATCH(Q147,INDIRECT($N$1&amp;"!A1:A1190"),0)</f>
        <v>413</v>
      </c>
    </row>
    <row r="148" spans="1:18" x14ac:dyDescent="0.25">
      <c r="A148" s="181" t="s">
        <v>100</v>
      </c>
      <c r="B148" s="182">
        <f ca="1">+B146-B147</f>
        <v>64.731057290146907</v>
      </c>
      <c r="C148" s="183">
        <f ca="1">+C146-C147</f>
        <v>-860</v>
      </c>
      <c r="D148" s="254">
        <f ca="1">IF(B148=0,"",1-((B148-C148)/ABS(B148)))</f>
        <v>-13.285740045078882</v>
      </c>
      <c r="E148" s="183">
        <f ca="1">+E146-E147</f>
        <v>-236</v>
      </c>
      <c r="F148" s="184">
        <f t="shared" ca="1" si="205"/>
        <v>-2.6440677966101696</v>
      </c>
      <c r="G148" s="185">
        <f ca="1">+G146-G147</f>
        <v>-5</v>
      </c>
      <c r="H148" s="182">
        <f t="shared" ref="H148:I148" ca="1" si="211">+H146-H147</f>
        <v>2636.1077258449341</v>
      </c>
      <c r="I148" s="183">
        <f t="shared" ca="1" si="211"/>
        <v>-3058</v>
      </c>
      <c r="J148" s="254">
        <f ca="1">IF(H148=0,"",1-((H148-I148)/ABS(H148)))</f>
        <v>-1.1600436393470375</v>
      </c>
      <c r="K148" s="183">
        <f ca="1">+K146-K147</f>
        <v>-2911</v>
      </c>
      <c r="L148" s="184">
        <f t="shared" ca="1" si="207"/>
        <v>-5.0498110614908963E-2</v>
      </c>
      <c r="M148" s="186">
        <f ca="1">+M146-M147</f>
        <v>-19</v>
      </c>
    </row>
    <row r="149" spans="1:18" x14ac:dyDescent="0.25">
      <c r="A149" s="187" t="s">
        <v>122</v>
      </c>
      <c r="B149" s="89">
        <f ca="1">INDIRECT($N$1&amp; "!" &amp;$O$1&amp;N149)/1.173</f>
        <v>38.363171355498721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476.55583972719523</v>
      </c>
      <c r="I149" s="90">
        <f t="shared" ref="I149:I150" ca="1" si="212">SUM(INDIRECT($N$1&amp;"!"&amp;$P$3&amp;N149&amp;":"&amp;$P$1&amp;N149))</f>
        <v>0</v>
      </c>
      <c r="J149" s="246">
        <f t="shared" ref="J149" ca="1" si="213">IF(H149=0,"",1-((H149-I149)/ABS(H149)))</f>
        <v>0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4</v>
      </c>
      <c r="N149">
        <f t="shared" ca="1" si="209"/>
        <v>295</v>
      </c>
      <c r="O149">
        <v>533</v>
      </c>
      <c r="P149">
        <f t="shared" ca="1" si="210"/>
        <v>299</v>
      </c>
      <c r="Q149">
        <f>+Q146+6</f>
        <v>788</v>
      </c>
      <c r="R149">
        <f ca="1">MATCH(Q149,INDIRECT($N$1&amp;"!A1:A1190"),0)</f>
        <v>383</v>
      </c>
    </row>
    <row r="150" spans="1:18" x14ac:dyDescent="0.25">
      <c r="A150" s="180" t="s">
        <v>123</v>
      </c>
      <c r="B150" s="77">
        <f ca="1">INDIRECT($N$1&amp; "!" &amp;$O$1&amp;N150)/0.894</f>
        <v>33.557046979865774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5</v>
      </c>
      <c r="H150" s="77">
        <f ca="1">SUM(INDIRECT($N$1&amp;"!"&amp;$O$3&amp;N150&amp;":"&amp;$O$1&amp;N150))/0.894</f>
        <v>223.71364653243847</v>
      </c>
      <c r="I150" s="78">
        <f t="shared" ca="1" si="212"/>
        <v>466</v>
      </c>
      <c r="J150" s="237">
        <f ca="1">IF(H150=0,"",1+((H150-I150)/ABS(H150)))</f>
        <v>-8.3020000000000094E-2</v>
      </c>
      <c r="K150" s="79">
        <f ca="1">SUM(INDIRECT($Q$1&amp;"!"&amp;$P$3&amp;P150&amp;":"&amp;$P$1&amp;P150))</f>
        <v>0</v>
      </c>
      <c r="L150" s="80">
        <f t="shared" ca="1" si="207"/>
        <v>0</v>
      </c>
      <c r="M150" s="82">
        <f t="shared" ca="1" si="208"/>
        <v>17</v>
      </c>
      <c r="N150">
        <f t="shared" ca="1" si="209"/>
        <v>301</v>
      </c>
      <c r="O150">
        <v>539</v>
      </c>
      <c r="P150">
        <f t="shared" ca="1" si="210"/>
        <v>305</v>
      </c>
      <c r="Q150">
        <f>+Q149+36</f>
        <v>824</v>
      </c>
      <c r="R150">
        <f ca="1">MATCH(Q150,INDIRECT($N$1&amp;"!A1:A1190"),0)</f>
        <v>419</v>
      </c>
    </row>
    <row r="151" spans="1:18" x14ac:dyDescent="0.25">
      <c r="A151" s="181" t="s">
        <v>124</v>
      </c>
      <c r="B151" s="182">
        <f ca="1">+B149-B150</f>
        <v>4.8061243756329475</v>
      </c>
      <c r="C151" s="183">
        <f ca="1">+C149-C150</f>
        <v>0</v>
      </c>
      <c r="D151" s="254">
        <f ca="1">IF(B151=0,"",1-((B151-C151)/ABS(B151)))</f>
        <v>0</v>
      </c>
      <c r="E151" s="183">
        <f ca="1">+E149-E150</f>
        <v>0</v>
      </c>
      <c r="F151" s="184">
        <f t="shared" ca="1" si="205"/>
        <v>0</v>
      </c>
      <c r="G151" s="185">
        <f ca="1">+G149-G150</f>
        <v>-5</v>
      </c>
      <c r="H151" s="182">
        <f t="shared" ref="H151:I151" ca="1" si="214">+H149-H150</f>
        <v>252.84219319475676</v>
      </c>
      <c r="I151" s="183">
        <f t="shared" ca="1" si="214"/>
        <v>-466</v>
      </c>
      <c r="J151" s="254">
        <f ca="1">IF(H151=0,"",1-((H151-I151)/ABS(H151)))</f>
        <v>-1.8430468194881309</v>
      </c>
      <c r="K151" s="183">
        <f ca="1">+K149-K150</f>
        <v>0</v>
      </c>
      <c r="L151" s="184">
        <f t="shared" ca="1" si="207"/>
        <v>0</v>
      </c>
      <c r="M151" s="186">
        <f ca="1">+M149-M150</f>
        <v>-13</v>
      </c>
    </row>
    <row r="152" spans="1:18" x14ac:dyDescent="0.25">
      <c r="A152" s="187" t="s">
        <v>101</v>
      </c>
      <c r="B152" s="89">
        <f ca="1">INDIRECT($N$1&amp; "!" &amp;$O$1&amp;N152)/1.173</f>
        <v>28.985507246376809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365.72890025575447</v>
      </c>
      <c r="I152" s="90">
        <f t="shared" ref="I152:I153" ca="1" si="215">SUM(INDIRECT($N$1&amp;"!"&amp;$P$3&amp;N152&amp;":"&amp;$P$1&amp;N152))</f>
        <v>182</v>
      </c>
      <c r="J152" s="246">
        <f ca="1">IF(H152=0,"",1-((H152-I152)/ABS(H152)))</f>
        <v>0.49763636363636365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2</v>
      </c>
      <c r="N152">
        <f t="shared" ca="1" si="209"/>
        <v>94</v>
      </c>
      <c r="O152">
        <v>276</v>
      </c>
      <c r="P152">
        <f t="shared" ca="1" si="210"/>
        <v>97</v>
      </c>
      <c r="Q152">
        <f>+Q149+6</f>
        <v>794</v>
      </c>
      <c r="R152">
        <f ca="1">MATCH(Q152,INDIRECT($N$1&amp;"!A1:A1190"),0)</f>
        <v>389</v>
      </c>
    </row>
    <row r="153" spans="1:18" x14ac:dyDescent="0.25">
      <c r="A153" s="180" t="s">
        <v>102</v>
      </c>
      <c r="B153" s="77">
        <f ca="1">INDIRECT($N$1&amp; "!" &amp;$O$1&amp;N153)/0.894</f>
        <v>152.12527964205816</v>
      </c>
      <c r="C153" s="78">
        <f ca="1">INDIRECT($N$1&amp; "!" &amp;$P$1&amp;N153)</f>
        <v>131</v>
      </c>
      <c r="D153" s="237">
        <f ca="1">IF(B153=0,"",1+((B153-C153)/ABS(B153)))</f>
        <v>1.1388676470588235</v>
      </c>
      <c r="E153" s="79">
        <f ca="1">INDIRECT($Q$1&amp; "!" &amp;$P$1&amp;P153)</f>
        <v>80</v>
      </c>
      <c r="F153" s="80">
        <f t="shared" ca="1" si="205"/>
        <v>0.63749999999999996</v>
      </c>
      <c r="G153" s="81">
        <f ca="1">INDIRECT($N$1&amp; "!" &amp;$P$1&amp;R153)</f>
        <v>1</v>
      </c>
      <c r="H153" s="77">
        <f ca="1">SUM(INDIRECT($N$1&amp;"!"&amp;$O$3&amp;N153&amp;":"&amp;$O$1&amp;N153))/0.894</f>
        <v>1007.8299776286353</v>
      </c>
      <c r="I153" s="78">
        <f t="shared" ca="1" si="215"/>
        <v>476</v>
      </c>
      <c r="J153" s="237">
        <f ca="1">IF(H153=0,"",1+((H153-I153)/ABS(H153)))</f>
        <v>1.5276981132075471</v>
      </c>
      <c r="K153" s="79">
        <f ca="1">SUM(INDIRECT($Q$1&amp;"!"&amp;$P$3&amp;P153&amp;":"&amp;$P$1&amp;P153))</f>
        <v>794</v>
      </c>
      <c r="L153" s="80">
        <f t="shared" ca="1" si="207"/>
        <v>-0.40050377833753148</v>
      </c>
      <c r="M153" s="82">
        <f t="shared" ca="1" si="208"/>
        <v>4</v>
      </c>
      <c r="N153">
        <f t="shared" ca="1" si="209"/>
        <v>119</v>
      </c>
      <c r="O153">
        <v>301</v>
      </c>
      <c r="P153">
        <f t="shared" ca="1" si="210"/>
        <v>122</v>
      </c>
      <c r="Q153">
        <f>+Q152+36</f>
        <v>830</v>
      </c>
      <c r="R153">
        <f ca="1">MATCH(Q153,INDIRECT($N$1&amp;"!A1:A1190"),0)</f>
        <v>425</v>
      </c>
    </row>
    <row r="154" spans="1:18" x14ac:dyDescent="0.25">
      <c r="A154" s="181" t="s">
        <v>103</v>
      </c>
      <c r="B154" s="182">
        <f ca="1">+B152-B153</f>
        <v>-123.13977239568135</v>
      </c>
      <c r="C154" s="183">
        <f ca="1">+C152-C153</f>
        <v>-131</v>
      </c>
      <c r="D154" s="254">
        <f ca="1">IF(B154=0,"",1-((B154-C154)/ABS(B154)))</f>
        <v>0.93616824644549756</v>
      </c>
      <c r="E154" s="183">
        <f ca="1">+E152-E153</f>
        <v>-80</v>
      </c>
      <c r="F154" s="184">
        <f t="shared" ca="1" si="205"/>
        <v>-0.63749999999999996</v>
      </c>
      <c r="G154" s="185">
        <f ca="1">+G152-G153</f>
        <v>-1</v>
      </c>
      <c r="H154" s="182">
        <f t="shared" ref="H154:I154" ca="1" si="216">+H152-H153</f>
        <v>-642.10107737288081</v>
      </c>
      <c r="I154" s="183">
        <f t="shared" ca="1" si="216"/>
        <v>-294</v>
      </c>
      <c r="J154" s="254">
        <f ca="1">IF(H154=0,"",1-((H154-I154)/ABS(H154)))</f>
        <v>1.5421281627452115</v>
      </c>
      <c r="K154" s="183">
        <f ca="1">+K152-K153</f>
        <v>-794</v>
      </c>
      <c r="L154" s="184">
        <f t="shared" ca="1" si="207"/>
        <v>0.62972292191435764</v>
      </c>
      <c r="M154" s="186">
        <f ca="1">+M152-M153</f>
        <v>-2</v>
      </c>
    </row>
    <row r="155" spans="1:18" x14ac:dyDescent="0.25">
      <c r="A155" s="187" t="s">
        <v>111</v>
      </c>
      <c r="B155" s="89">
        <f ca="1">INDIRECT($N$1&amp; "!" &amp;$O$1&amp;N155)/1.173</f>
        <v>136.40238704177324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1705.0298380221652</v>
      </c>
      <c r="I155" s="90">
        <f t="shared" ref="I155:I156" ca="1" si="217">SUM(INDIRECT($N$1&amp;"!"&amp;$P$3&amp;N155&amp;":"&amp;$P$1&amp;N155))</f>
        <v>491</v>
      </c>
      <c r="J155" s="246">
        <f ca="1">IF(H155=0,"",1-((H155-I155)/ABS(H155)))</f>
        <v>0.28797150000000005</v>
      </c>
      <c r="K155" s="91">
        <f ca="1">SUM(INDIRECT($Q$1&amp;"!"&amp;$P$3&amp;P155&amp;":"&amp;$P$1&amp;P155))</f>
        <v>454</v>
      </c>
      <c r="L155" s="92">
        <f t="shared" ca="1" si="207"/>
        <v>8.1497797356828189E-2</v>
      </c>
      <c r="M155" s="94">
        <f t="shared" ca="1" si="208"/>
        <v>4</v>
      </c>
      <c r="N155">
        <f t="shared" ca="1" si="209"/>
        <v>100</v>
      </c>
      <c r="O155">
        <v>282</v>
      </c>
      <c r="P155">
        <f t="shared" ca="1" si="210"/>
        <v>103</v>
      </c>
      <c r="Q155">
        <f>+Q152+6</f>
        <v>800</v>
      </c>
      <c r="R155">
        <f ca="1">MATCH(Q155,INDIRECT($N$1&amp;"!A1:A1190"),0)</f>
        <v>395</v>
      </c>
    </row>
    <row r="156" spans="1:18" x14ac:dyDescent="0.25">
      <c r="A156" s="180" t="s">
        <v>112</v>
      </c>
      <c r="B156" s="77">
        <f ca="1">INDIRECT($N$1&amp; "!" &amp;$O$1&amp;N156)/0.894</f>
        <v>105.14541387024609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150</v>
      </c>
      <c r="F156" s="80">
        <f t="shared" ca="1" si="205"/>
        <v>-1</v>
      </c>
      <c r="G156" s="81">
        <f ca="1">INDIRECT($N$1&amp; "!" &amp;$P$1&amp;R156)</f>
        <v>0</v>
      </c>
      <c r="H156" s="77">
        <f ca="1">SUM(INDIRECT($N$1&amp;"!"&amp;$O$3&amp;N156&amp;":"&amp;$O$1&amp;N156))/0.894</f>
        <v>699.10514541387022</v>
      </c>
      <c r="I156" s="78">
        <f t="shared" ca="1" si="217"/>
        <v>1091</v>
      </c>
      <c r="J156" s="237">
        <f ca="1">IF(H156=0,"",1+((H156-I156)/ABS(H156)))</f>
        <v>0.43943359999999998</v>
      </c>
      <c r="K156" s="79">
        <f ca="1">SUM(INDIRECT($Q$1&amp;"!"&amp;$P$3&amp;P156&amp;":"&amp;$P$1&amp;P156))</f>
        <v>468</v>
      </c>
      <c r="L156" s="80">
        <f t="shared" ca="1" si="207"/>
        <v>1.3311965811965811</v>
      </c>
      <c r="M156" s="82">
        <f t="shared" ca="1" si="208"/>
        <v>2</v>
      </c>
      <c r="N156">
        <f t="shared" ca="1" si="209"/>
        <v>125</v>
      </c>
      <c r="O156">
        <v>307</v>
      </c>
      <c r="P156">
        <f t="shared" ca="1" si="210"/>
        <v>128</v>
      </c>
      <c r="Q156">
        <f>+Q155+36</f>
        <v>836</v>
      </c>
      <c r="R156">
        <f ca="1">MATCH(Q156,INDIRECT($N$1&amp;"!A1:A1190"),0)</f>
        <v>431</v>
      </c>
    </row>
    <row r="157" spans="1:18" x14ac:dyDescent="0.25">
      <c r="A157" s="181" t="s">
        <v>110</v>
      </c>
      <c r="B157" s="182">
        <f ca="1">+B155-B156</f>
        <v>31.25697317152715</v>
      </c>
      <c r="C157" s="183">
        <f ca="1">+C155-C156</f>
        <v>0</v>
      </c>
      <c r="D157" s="254">
        <f ca="1">IF(B157=0,"",1-((B157-C157)/ABS(B157)))</f>
        <v>0</v>
      </c>
      <c r="E157" s="183">
        <f ca="1">+E155-E156</f>
        <v>-150</v>
      </c>
      <c r="F157" s="184">
        <f t="shared" ca="1" si="205"/>
        <v>1</v>
      </c>
      <c r="G157" s="185">
        <f ca="1">+G155-G156</f>
        <v>0</v>
      </c>
      <c r="H157" s="182">
        <f t="shared" ref="H157:I157" ca="1" si="218">+H155-H156</f>
        <v>1005.924692608295</v>
      </c>
      <c r="I157" s="183">
        <f t="shared" ca="1" si="218"/>
        <v>-600</v>
      </c>
      <c r="J157" s="254">
        <f ca="1">IF(H157=0,"",1-((H157-I157)/ABS(H157)))</f>
        <v>-0.59646612157838619</v>
      </c>
      <c r="K157" s="183">
        <f ca="1">+K155-K156</f>
        <v>-14</v>
      </c>
      <c r="L157" s="184">
        <f t="shared" ca="1" si="207"/>
        <v>-41.857142857142854</v>
      </c>
      <c r="M157" s="186">
        <f ca="1">+M155-M156</f>
        <v>2</v>
      </c>
    </row>
    <row r="158" spans="1:18" x14ac:dyDescent="0.25">
      <c r="A158" s="187" t="s">
        <v>109</v>
      </c>
      <c r="B158" s="89">
        <f ca="1">INDIRECT($N$1&amp; "!" &amp;$O$1&amp;N158)/1.173</f>
        <v>300.08525149190109</v>
      </c>
      <c r="C158" s="90">
        <f ca="1">INDIRECT($N$1&amp; "!" &amp;$P$1&amp;N158)</f>
        <v>50</v>
      </c>
      <c r="D158" s="246">
        <f t="shared" ref="D158" ca="1" si="219">IF(B158=0,"",1-((B158-C158)/ABS(B158)))</f>
        <v>0.16661931818181819</v>
      </c>
      <c r="E158" s="91">
        <f ca="1">INDIRECT($Q$1&amp; "!" &amp;$P$1&amp;P158)</f>
        <v>0</v>
      </c>
      <c r="F158" s="92">
        <f t="shared" ca="1" si="205"/>
        <v>0</v>
      </c>
      <c r="G158" s="93">
        <f ca="1">INDIRECT($N$1&amp; "!" &amp;$P$1&amp;R158)</f>
        <v>0</v>
      </c>
      <c r="H158" s="89">
        <f ca="1">SUM(INDIRECT($N$1&amp;"!"&amp;$O$3&amp;N158&amp;":"&amp;$O$1&amp;N158))/1.173</f>
        <v>3751.0656436487639</v>
      </c>
      <c r="I158" s="90">
        <f t="shared" ref="I158:I159" ca="1" si="220">SUM(INDIRECT($N$1&amp;"!"&amp;$P$3&amp;N158&amp;":"&amp;$P$1&amp;N158))</f>
        <v>3346</v>
      </c>
      <c r="J158" s="246">
        <f ca="1">IF(H158=0,"",1-((H158-I158)/ABS(H158)))</f>
        <v>0.89201318181818179</v>
      </c>
      <c r="K158" s="91">
        <f ca="1">SUM(INDIRECT($Q$1&amp;"!"&amp;$P$3&amp;P158&amp;":"&amp;$P$1&amp;P158))</f>
        <v>1247</v>
      </c>
      <c r="L158" s="92">
        <f t="shared" ca="1" si="207"/>
        <v>1.6832397754611066</v>
      </c>
      <c r="M158" s="94">
        <f t="shared" ca="1" si="208"/>
        <v>24</v>
      </c>
      <c r="N158">
        <f t="shared" ca="1" si="209"/>
        <v>331</v>
      </c>
      <c r="O158">
        <v>724</v>
      </c>
      <c r="P158">
        <f t="shared" ca="1" si="210"/>
        <v>333</v>
      </c>
      <c r="Q158">
        <v>812</v>
      </c>
      <c r="R158">
        <f ca="1">MATCH(Q158,INDIRECT($N$1&amp;"!A1:A1190"),0)</f>
        <v>407</v>
      </c>
    </row>
    <row r="159" spans="1:18" x14ac:dyDescent="0.25">
      <c r="A159" s="180" t="s">
        <v>108</v>
      </c>
      <c r="B159" s="77">
        <f ca="1">INDIRECT($N$1&amp; "!" &amp;$O$1&amp;N159)/0.894</f>
        <v>197.98657718120805</v>
      </c>
      <c r="C159" s="78">
        <f ca="1">INDIRECT($N$1&amp; "!" &amp;$P$1&amp;N159)</f>
        <v>516</v>
      </c>
      <c r="D159" s="237">
        <f t="shared" ref="D159" ca="1" si="221">IF(B159=0,"",1+((B159-C159)/ABS(B159)))</f>
        <v>-0.60623728813559308</v>
      </c>
      <c r="E159" s="79">
        <f ca="1">INDIRECT($Q$1&amp; "!" &amp;$P$1&amp;P159)</f>
        <v>1241</v>
      </c>
      <c r="F159" s="80">
        <f t="shared" ca="1" si="205"/>
        <v>-0.58420628525382756</v>
      </c>
      <c r="G159" s="81">
        <f ca="1">INDIRECT($N$1&amp; "!" &amp;$P$1&amp;R159)</f>
        <v>2</v>
      </c>
      <c r="H159" s="77">
        <f ca="1">SUM(INDIRECT($N$1&amp;"!"&amp;$O$3&amp;N159&amp;":"&amp;$O$1&amp;N159))/0.894</f>
        <v>1321.0290827740491</v>
      </c>
      <c r="I159" s="78">
        <f t="shared" ca="1" si="220"/>
        <v>935</v>
      </c>
      <c r="J159" s="237">
        <f t="shared" ref="J159" ca="1" si="222">IF(H159=0,"",1+((H159-I159)/ABS(H159)))</f>
        <v>1.2922184589331076</v>
      </c>
      <c r="K159" s="79">
        <f ca="1">SUM(INDIRECT($Q$1&amp;"!"&amp;$P$3&amp;P159&amp;":"&amp;$P$1&amp;P159))</f>
        <v>3387</v>
      </c>
      <c r="L159" s="80">
        <f t="shared" ca="1" si="207"/>
        <v>-0.72394449365219959</v>
      </c>
      <c r="M159" s="82">
        <f t="shared" ca="1" si="208"/>
        <v>2</v>
      </c>
      <c r="N159">
        <f t="shared" ca="1" si="209"/>
        <v>337</v>
      </c>
      <c r="O159">
        <v>730</v>
      </c>
      <c r="P159">
        <f t="shared" ca="1" si="210"/>
        <v>339</v>
      </c>
      <c r="Q159">
        <f>+Q158+36</f>
        <v>848</v>
      </c>
      <c r="R159">
        <f ca="1">MATCH(Q159,INDIRECT($N$1&amp;"!A1:A1190"),0)</f>
        <v>443</v>
      </c>
    </row>
    <row r="160" spans="1:18" x14ac:dyDescent="0.25">
      <c r="A160" s="181" t="s">
        <v>107</v>
      </c>
      <c r="B160" s="182">
        <f ca="1">+B158-B159</f>
        <v>102.09867431069304</v>
      </c>
      <c r="C160" s="183">
        <f ca="1">+C158-C159</f>
        <v>-466</v>
      </c>
      <c r="D160" s="254">
        <f t="shared" ref="D160:D161" ca="1" si="223">IF(B160=0,"",1-((B160-C160)/ABS(B160)))</f>
        <v>-4.5642120541343276</v>
      </c>
      <c r="E160" s="183">
        <f ca="1">+E158-E159</f>
        <v>-1241</v>
      </c>
      <c r="F160" s="184">
        <f t="shared" ca="1" si="205"/>
        <v>0.62449637389202262</v>
      </c>
      <c r="G160" s="185">
        <f ca="1">+G158-G159</f>
        <v>-2</v>
      </c>
      <c r="H160" s="182">
        <f t="shared" ref="H160:I160" ca="1" si="224">+H158-H159</f>
        <v>2430.0365608747147</v>
      </c>
      <c r="I160" s="183">
        <f t="shared" ca="1" si="224"/>
        <v>2411</v>
      </c>
      <c r="J160" s="254">
        <f t="shared" ref="J160:J161" ca="1" si="225">IF(H160=0,"",1-((H160-I160)/ABS(H160)))</f>
        <v>0.99216614219669919</v>
      </c>
      <c r="K160" s="183">
        <f ca="1">+K158-K159</f>
        <v>-2140</v>
      </c>
      <c r="L160" s="184">
        <f t="shared" ca="1" si="207"/>
        <v>2.1266355140186914</v>
      </c>
      <c r="M160" s="186">
        <f ca="1">+M158-M159</f>
        <v>22</v>
      </c>
    </row>
    <row r="161" spans="1:18" x14ac:dyDescent="0.25">
      <c r="A161" s="187" t="s">
        <v>105</v>
      </c>
      <c r="B161" s="89">
        <f ca="1">INDIRECT($N$1&amp; "!" &amp;$O$1&amp;N161)/1.173</f>
        <v>48.593350383631709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612.1057118499574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106</v>
      </c>
      <c r="O161">
        <v>288</v>
      </c>
      <c r="P161">
        <f t="shared" ca="1" si="210"/>
        <v>109</v>
      </c>
      <c r="Q161">
        <v>806</v>
      </c>
      <c r="R161">
        <f ca="1">MATCH(Q161,INDIRECT($N$1&amp;"!A1:A1190"),0)</f>
        <v>401</v>
      </c>
    </row>
    <row r="162" spans="1:18" x14ac:dyDescent="0.25">
      <c r="A162" s="235" t="s">
        <v>104</v>
      </c>
      <c r="B162" s="232">
        <f ca="1">INDIRECT($N$1&amp; "!" &amp;$O$1&amp;N162)/0.894</f>
        <v>0</v>
      </c>
      <c r="C162" s="233">
        <f ca="1">INDIRECT($N$1&amp; "!" &amp;$P$1&amp;N162)</f>
        <v>0</v>
      </c>
      <c r="D162" s="247" t="str">
        <f t="shared" ref="D162" ca="1" si="227">IF(B162=0,"",1+((B162-C162)/ABS(B162)))</f>
        <v/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0</v>
      </c>
      <c r="I162" s="233">
        <f t="shared" ca="1" si="226"/>
        <v>0</v>
      </c>
      <c r="J162" s="247" t="str">
        <f t="shared" ref="J162" ca="1" si="228">IF(H162=0,"",1+((H162-I162)/ABS(H162)))</f>
        <v/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131</v>
      </c>
      <c r="O162">
        <v>313</v>
      </c>
      <c r="P162">
        <f t="shared" ca="1" si="210"/>
        <v>134</v>
      </c>
      <c r="Q162">
        <f>+Q161+36</f>
        <v>842</v>
      </c>
      <c r="R162">
        <f ca="1">MATCH(Q162,INDIRECT($N$1&amp;"!A1:A1190"),0)</f>
        <v>437</v>
      </c>
    </row>
    <row r="163" spans="1:18" x14ac:dyDescent="0.25">
      <c r="A163" s="181" t="s">
        <v>106</v>
      </c>
      <c r="B163" s="182">
        <f ca="1">+B161-B162</f>
        <v>48.593350383631709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612.1057118499574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10.230179028132993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123.61466325660699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739</v>
      </c>
      <c r="O164">
        <v>1462</v>
      </c>
      <c r="P164">
        <f ca="1">MATCH(O164,INDIRECT($Q$1&amp;"!A1:A1600"),0)</f>
        <v>815</v>
      </c>
      <c r="Q164">
        <v>1486</v>
      </c>
      <c r="R164">
        <f ca="1">MATCH(Q164,INDIRECT($N$1&amp;"!A1:A1190"),0)</f>
        <v>763</v>
      </c>
    </row>
    <row r="165" spans="1:18" x14ac:dyDescent="0.25">
      <c r="A165" s="228" t="s">
        <v>860</v>
      </c>
      <c r="B165" s="89">
        <f ca="1">INDIRECT($N$1&amp; "!" &amp;$O$1&amp;N165)/0.894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745</v>
      </c>
      <c r="O165">
        <v>1468</v>
      </c>
      <c r="P165">
        <f ca="1">MATCH(O165,INDIRECT($Q$1&amp;"!A1:A1600"),0)</f>
        <v>821</v>
      </c>
      <c r="Q165">
        <v>1492</v>
      </c>
      <c r="R165">
        <f ca="1">MATCH(Q165,INDIRECT($N$1&amp;"!A1:A1190"),0)</f>
        <v>769</v>
      </c>
    </row>
    <row r="166" spans="1:18" x14ac:dyDescent="0.25">
      <c r="A166" s="181" t="s">
        <v>861</v>
      </c>
      <c r="B166" s="182">
        <f ca="1">+B164-B165</f>
        <v>10.230179028132993</v>
      </c>
      <c r="C166" s="183">
        <f ca="1">+C164-C165</f>
        <v>0</v>
      </c>
      <c r="D166" s="254">
        <f t="shared" ref="D166" ca="1" si="236">IF(B166=0,"",1-((B166-C166)/ABS(B166)))</f>
        <v>0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123.61466325660699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939.47144075021311</v>
      </c>
      <c r="C167" s="96">
        <f t="shared" ca="1" si="239"/>
        <v>113</v>
      </c>
      <c r="D167" s="247">
        <f t="shared" ca="1" si="229"/>
        <v>0.12028039927404721</v>
      </c>
      <c r="E167" s="229">
        <f ca="1">+E146+E149+E152+E155+E158+E161</f>
        <v>0</v>
      </c>
      <c r="F167" s="230">
        <f t="shared" ca="1" si="205"/>
        <v>0</v>
      </c>
      <c r="G167" s="231">
        <f ca="1">INDIRECT($N$1&amp; "!" &amp;$P$1&amp;R167)</f>
        <v>0</v>
      </c>
      <c r="H167" s="44">
        <f ca="1">+H146+H149+H152+H155+H158+H161+H164</f>
        <v>11748.508098891731</v>
      </c>
      <c r="I167" s="45">
        <f ca="1">+I146+I149+I152+I155+I158+I161+I164</f>
        <v>5045</v>
      </c>
      <c r="J167" s="247">
        <f t="shared" ca="1" si="231"/>
        <v>0.429416225237646</v>
      </c>
      <c r="K167" s="229">
        <f ca="1">K146+K149+K152+K155+K158+K161</f>
        <v>2952</v>
      </c>
      <c r="L167" s="230">
        <f t="shared" ca="1" si="207"/>
        <v>0.7090108401084011</v>
      </c>
      <c r="M167" s="234">
        <f t="shared" ca="1" si="208"/>
        <v>39</v>
      </c>
      <c r="Q167">
        <v>890</v>
      </c>
      <c r="R167">
        <f ca="1">MATCH(Q167,INDIRECT($N$1&amp;"!A1:A1190"),0)</f>
        <v>485</v>
      </c>
    </row>
    <row r="168" spans="1:18" ht="15.75" thickBot="1" x14ac:dyDescent="0.3">
      <c r="A168" s="180" t="s">
        <v>91</v>
      </c>
      <c r="B168" s="89">
        <f t="shared" ca="1" si="239"/>
        <v>800.89485458612978</v>
      </c>
      <c r="C168" s="89">
        <f t="shared" ca="1" si="239"/>
        <v>1570</v>
      </c>
      <c r="D168" s="237">
        <f t="shared" ref="D168" ca="1" si="240">IF(B168=0,"",1+((B168-C168)/ABS(B168)))</f>
        <v>3.9692737430167657E-2</v>
      </c>
      <c r="E168" s="79">
        <f ca="1">+E147+E150+E153+E156+E159+E162</f>
        <v>1707</v>
      </c>
      <c r="F168" s="80">
        <f t="shared" ca="1" si="205"/>
        <v>-8.0257762155828943E-2</v>
      </c>
      <c r="G168" s="81">
        <f ca="1">INDIRECT($N$1&amp; "!" &amp;$P$1&amp;R168)</f>
        <v>13</v>
      </c>
      <c r="H168" s="31">
        <f t="shared" ref="H168:I168" ca="1" si="241">+H147+H150+H153+H156+H159+H162+H165</f>
        <v>5329.9776286353463</v>
      </c>
      <c r="I168" s="32">
        <f t="shared" ca="1" si="241"/>
        <v>7052</v>
      </c>
      <c r="J168" s="237">
        <f t="shared" ref="J168" ca="1" si="242">IF(H168=0,"",1+((H168-I168)/ABS(H168)))</f>
        <v>0.67691752360965363</v>
      </c>
      <c r="K168" s="79">
        <f ca="1">K147+K150+K153+K156+K159+K162</f>
        <v>8811</v>
      </c>
      <c r="L168" s="80">
        <f t="shared" ca="1" si="207"/>
        <v>-0.19963681761434571</v>
      </c>
      <c r="M168" s="82">
        <f t="shared" ca="1" si="208"/>
        <v>49</v>
      </c>
      <c r="Q168">
        <v>896</v>
      </c>
      <c r="R168">
        <f ca="1">MATCH(Q168,INDIRECT($N$1&amp;"!A1:A1190"),0)</f>
        <v>491</v>
      </c>
    </row>
    <row r="169" spans="1:18" ht="15.75" thickBot="1" x14ac:dyDescent="0.3">
      <c r="A169" s="188" t="s">
        <v>92</v>
      </c>
      <c r="B169" s="189">
        <f t="shared" ca="1" si="239"/>
        <v>138.57658616408341</v>
      </c>
      <c r="C169" s="190">
        <f t="shared" ca="1" si="239"/>
        <v>-1457</v>
      </c>
      <c r="D169" s="255">
        <f t="shared" ref="D169" ca="1" si="243">IF(B169=0,"",1-((B169-C169)/ABS(B169)))</f>
        <v>-10.514041659785299</v>
      </c>
      <c r="E169" s="190">
        <f ca="1">+E148+E151+E154+E157+E160+E163</f>
        <v>-1707</v>
      </c>
      <c r="F169" s="191">
        <f t="shared" ca="1" si="205"/>
        <v>0.14645577035735208</v>
      </c>
      <c r="G169" s="192">
        <f ca="1">+G167-G168</f>
        <v>-13</v>
      </c>
      <c r="H169" s="189">
        <f t="shared" ref="H169:I169" ca="1" si="244">+H167-H168</f>
        <v>6418.5304702563844</v>
      </c>
      <c r="I169" s="190">
        <f t="shared" ca="1" si="244"/>
        <v>-2007</v>
      </c>
      <c r="J169" s="255">
        <f t="shared" ref="J169" ca="1" si="245">IF(H169=0,"",1-((H169-I169)/ABS(H169)))</f>
        <v>-0.31268839640171264</v>
      </c>
      <c r="K169" s="190">
        <f ca="1">+K167-K168</f>
        <v>-5859</v>
      </c>
      <c r="L169" s="191">
        <f t="shared" ca="1" si="207"/>
        <v>0.65745007680491552</v>
      </c>
      <c r="M169" s="193">
        <f ca="1">+M167-M168</f>
        <v>-10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1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2"/>
      <c r="B173" s="202" t="str">
        <f>"Ppto "&amp;$R$1</f>
        <v>Ppto 2022</v>
      </c>
      <c r="C173" s="203" t="str">
        <f>"Real "&amp;$R$1</f>
        <v>Real 2022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2022</v>
      </c>
      <c r="I173" s="203" t="str">
        <f>"Real "&amp; $R$1</f>
        <v>Real 2022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310.31543052003411</v>
      </c>
      <c r="C174" s="72">
        <f ca="1">INDIRECT($N$1&amp; "!" &amp;$P$1&amp;N174)</f>
        <v>0</v>
      </c>
      <c r="D174" s="244">
        <f ca="1">IF(B174=0,"",1-((B174-C174)/ABS(B174)))</f>
        <v>0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0</v>
      </c>
      <c r="H174" s="71">
        <f ca="1">SUM(INDIRECT($N$1&amp;"!"&amp;$O$3&amp;N174&amp;":"&amp;$O$1&amp;N174))/1.173</f>
        <v>3881.5004262574594</v>
      </c>
      <c r="I174" s="72">
        <f t="shared" ref="I174:I175" ca="1" si="247">SUM(INDIRECT($N$1&amp;"!"&amp;$P$3&amp;N174&amp;":"&amp;$P$1&amp;N174))</f>
        <v>5544</v>
      </c>
      <c r="J174" s="244">
        <f ca="1">IF(H174=0,"",1-((H174-I174)/ABS(H174)))</f>
        <v>1.4283136393586646</v>
      </c>
      <c r="K174" s="73">
        <f ca="1">SUM(INDIRECT($Q$1&amp;"!"&amp;$P$3&amp;P174&amp;":"&amp;$P$1&amp;P174))</f>
        <v>422</v>
      </c>
      <c r="L174" s="74">
        <f t="shared" ref="L174:L197" ca="1" si="248">IF(ISERROR(((I174-K174)/ABS(K174))-1),0,((I174-K174)/ABS(K174)))</f>
        <v>12.137440758293838</v>
      </c>
      <c r="M174" s="76">
        <f ca="1">SUM(INDIRECT($N$1&amp;"!"&amp;$P$3&amp;R174&amp;":"&amp;$P$1&amp;R174))</f>
        <v>22</v>
      </c>
      <c r="N174">
        <f ca="1">MATCH(O174,INDIRECT($N$1&amp;"!A1:A800"),0)</f>
        <v>86</v>
      </c>
      <c r="O174">
        <v>268</v>
      </c>
      <c r="P174">
        <f ca="1">MATCH(O174,INDIRECT($Q$1&amp;"!A1:A800"),0)</f>
        <v>89</v>
      </c>
      <c r="Q174">
        <v>780</v>
      </c>
      <c r="R174">
        <f ca="1">MATCH(Q174,INDIRECT($N$1&amp;"!A1:A1190"),0)</f>
        <v>375</v>
      </c>
    </row>
    <row r="175" spans="1:18" x14ac:dyDescent="0.25">
      <c r="A175" s="29" t="s">
        <v>120</v>
      </c>
      <c r="B175" s="77">
        <f ca="1">INDIRECT($N$1&amp; "!" &amp;$O$1&amp;N175)/0.894</f>
        <v>211.40939597315435</v>
      </c>
      <c r="C175" s="78">
        <f ca="1">INDIRECT($N$1&amp; "!" &amp;$P$1&amp;N175)</f>
        <v>473</v>
      </c>
      <c r="D175" s="237">
        <f ca="1">IF(B175=0,"",1+((B175-C175)/ABS(B175)))</f>
        <v>-0.23736507936507945</v>
      </c>
      <c r="E175" s="79">
        <f ca="1">INDIRECT($Q$1&amp; "!" &amp;$P$1&amp;P175)</f>
        <v>895</v>
      </c>
      <c r="F175" s="80">
        <f t="shared" ca="1" si="246"/>
        <v>-0.47150837988826816</v>
      </c>
      <c r="G175" s="81">
        <f ca="1">INDIRECT($N$1&amp; "!" &amp;$P$1&amp;R175)</f>
        <v>3</v>
      </c>
      <c r="H175" s="77">
        <f ca="1">SUM(INDIRECT($N$1&amp;"!"&amp;$O$3&amp;N175&amp;":"&amp;$O$1&amp;N175))/0.894</f>
        <v>1407.158836689038</v>
      </c>
      <c r="I175" s="78">
        <f t="shared" ca="1" si="247"/>
        <v>1701</v>
      </c>
      <c r="J175" s="237">
        <f ca="1">IF(H175=0,"",1+((H175-I175)/ABS(H175)))</f>
        <v>0.79118124006359303</v>
      </c>
      <c r="K175" s="79">
        <f ca="1">SUM(INDIRECT($Q$1&amp;"!"&amp;$P$3&amp;P175&amp;":"&amp;$P$1&amp;P175))</f>
        <v>4691</v>
      </c>
      <c r="L175" s="80">
        <f t="shared" ca="1" si="248"/>
        <v>-0.63739074824131314</v>
      </c>
      <c r="M175" s="82">
        <f t="shared" ref="M175:M196" ca="1" si="249">SUM(INDIRECT($N$1&amp;"!"&amp;$P$3&amp;R175&amp;":"&amp;$P$1&amp;R175))</f>
        <v>9</v>
      </c>
      <c r="N175">
        <f t="shared" ref="N175:N190" ca="1" si="250">MATCH(O175,INDIRECT($N$1&amp;"!A1:A800"),0)</f>
        <v>110</v>
      </c>
      <c r="O175">
        <v>292</v>
      </c>
      <c r="P175">
        <f t="shared" ref="P175:P190" ca="1" si="251">MATCH(O175,INDIRECT($Q$1&amp;"!A1:A800"),0)</f>
        <v>113</v>
      </c>
      <c r="Q175">
        <f>+Q174+36</f>
        <v>816</v>
      </c>
      <c r="R175">
        <f ca="1">MATCH(Q175,INDIRECT($N$1&amp;"!A1:A1190"),0)</f>
        <v>411</v>
      </c>
    </row>
    <row r="176" spans="1:18" x14ac:dyDescent="0.25">
      <c r="A176" s="83" t="s">
        <v>100</v>
      </c>
      <c r="B176" s="84">
        <f ca="1">+B174-B175</f>
        <v>98.906034546879766</v>
      </c>
      <c r="C176" s="85">
        <f ca="1">+C174-C175</f>
        <v>-473</v>
      </c>
      <c r="D176" s="245">
        <f ca="1">IF(B176=0,"",1-((B176-C176)/ABS(B176)))</f>
        <v>-4.7823168946866028</v>
      </c>
      <c r="E176" s="85">
        <f ca="1">+E174-E175</f>
        <v>-895</v>
      </c>
      <c r="F176" s="86">
        <f t="shared" ca="1" si="246"/>
        <v>0.47150837988826816</v>
      </c>
      <c r="G176" s="87">
        <f ca="1">+G174-G175</f>
        <v>-3</v>
      </c>
      <c r="H176" s="84">
        <f ca="1">+H174-H175</f>
        <v>2474.3415895684211</v>
      </c>
      <c r="I176" s="85">
        <f t="shared" ref="I176" ca="1" si="252">+I174-I175</f>
        <v>3843</v>
      </c>
      <c r="J176" s="245">
        <f ca="1">IF(H176=0,"",1-((H176-I176)/ABS(H176)))</f>
        <v>1.55314044600863</v>
      </c>
      <c r="K176" s="85">
        <f ca="1">+K174-K175</f>
        <v>-4269</v>
      </c>
      <c r="L176" s="86">
        <f t="shared" ca="1" si="248"/>
        <v>1.9002108222066059</v>
      </c>
      <c r="M176" s="88">
        <f ca="1">+M174-M175</f>
        <v>13</v>
      </c>
    </row>
    <row r="177" spans="1:18" x14ac:dyDescent="0.25">
      <c r="A177" s="42" t="s">
        <v>122</v>
      </c>
      <c r="B177" s="89">
        <f ca="1">INDIRECT($N$1&amp; "!" &amp;$O$1&amp;N177)/1.173</f>
        <v>31.543052003410057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391.30434782608694</v>
      </c>
      <c r="I177" s="90">
        <f t="shared" ref="I177:I178" ca="1" si="254">SUM(INDIRECT($N$1&amp;"!"&amp;$P$3&amp;N177&amp;":"&amp;$P$1&amp;N177))</f>
        <v>160</v>
      </c>
      <c r="J177" s="246">
        <f t="shared" ref="J177" ca="1" si="255">IF(H177=0,"",1-((H177-I177)/ABS(H177)))</f>
        <v>0.40888888888888886</v>
      </c>
      <c r="K177" s="91">
        <f ca="1">SUM(INDIRECT($Q$1&amp;"!"&amp;$P$3&amp;P177&amp;":"&amp;$P$1&amp;P177))</f>
        <v>97</v>
      </c>
      <c r="L177" s="92">
        <f t="shared" ca="1" si="248"/>
        <v>0.64948453608247425</v>
      </c>
      <c r="M177" s="94">
        <f t="shared" ca="1" si="249"/>
        <v>19</v>
      </c>
      <c r="N177">
        <f t="shared" ca="1" si="250"/>
        <v>293</v>
      </c>
      <c r="O177">
        <v>531</v>
      </c>
      <c r="P177">
        <f t="shared" ca="1" si="251"/>
        <v>297</v>
      </c>
      <c r="Q177">
        <f>+Q174+6</f>
        <v>786</v>
      </c>
      <c r="R177">
        <f ca="1">MATCH(Q177,INDIRECT($N$1&amp;"!A1:A1190"),0)</f>
        <v>381</v>
      </c>
    </row>
    <row r="178" spans="1:18" x14ac:dyDescent="0.25">
      <c r="A178" s="29" t="s">
        <v>123</v>
      </c>
      <c r="B178" s="77">
        <f ca="1">INDIRECT($N$1&amp; "!" &amp;$O$1&amp;N178)/0.894</f>
        <v>27.964205816554809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0</v>
      </c>
      <c r="H178" s="77">
        <f ca="1">SUM(INDIRECT($N$1&amp;"!"&amp;$O$3&amp;N178&amp;":"&amp;$O$1&amp;N178))/0.894</f>
        <v>183.44519015659955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129</v>
      </c>
      <c r="L178" s="80">
        <f t="shared" ca="1" si="248"/>
        <v>-1</v>
      </c>
      <c r="M178" s="82">
        <f t="shared" ca="1" si="249"/>
        <v>0</v>
      </c>
      <c r="N178">
        <f t="shared" ca="1" si="250"/>
        <v>299</v>
      </c>
      <c r="O178">
        <v>537</v>
      </c>
      <c r="P178">
        <f t="shared" ca="1" si="251"/>
        <v>303</v>
      </c>
      <c r="Q178">
        <f>+Q177+36</f>
        <v>822</v>
      </c>
      <c r="R178">
        <f ca="1">MATCH(Q178,INDIRECT($N$1&amp;"!A1:A1190"),0)</f>
        <v>417</v>
      </c>
    </row>
    <row r="179" spans="1:18" x14ac:dyDescent="0.25">
      <c r="A179" s="83" t="s">
        <v>124</v>
      </c>
      <c r="B179" s="84">
        <f ca="1">+B177-B178</f>
        <v>3.5788461868552481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0</v>
      </c>
      <c r="F179" s="86">
        <f t="shared" ca="1" si="246"/>
        <v>0</v>
      </c>
      <c r="G179" s="87">
        <f ca="1">+G177-G178</f>
        <v>0</v>
      </c>
      <c r="H179" s="84">
        <f t="shared" ref="H179:I179" ca="1" si="256">+H177-H178</f>
        <v>207.85915766948739</v>
      </c>
      <c r="I179" s="85">
        <f t="shared" ca="1" si="256"/>
        <v>160</v>
      </c>
      <c r="J179" s="245">
        <f ca="1">IF(H179=0,"",1-((H179-I179)/ABS(H179)))</f>
        <v>0.76975198876930284</v>
      </c>
      <c r="K179" s="85">
        <f ca="1">+K177-K178</f>
        <v>-32</v>
      </c>
      <c r="L179" s="86">
        <f t="shared" ca="1" si="248"/>
        <v>6</v>
      </c>
      <c r="M179" s="88">
        <f ca="1">+M177-M178</f>
        <v>19</v>
      </c>
    </row>
    <row r="180" spans="1:18" x14ac:dyDescent="0.25">
      <c r="A180" s="42" t="s">
        <v>101</v>
      </c>
      <c r="B180" s="89">
        <f ca="1">INDIRECT($N$1&amp; "!" &amp;$O$1&amp;N180)/1.173</f>
        <v>23.870417732310315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300.93776641091216</v>
      </c>
      <c r="I180" s="90">
        <f t="shared" ref="I180:I181" ca="1" si="257">SUM(INDIRECT($N$1&amp;"!"&amp;$P$3&amp;N180&amp;":"&amp;$P$1&amp;N180))</f>
        <v>284</v>
      </c>
      <c r="J180" s="246">
        <f ca="1">IF(H180=0,"",1-((H180-I180)/ABS(H180)))</f>
        <v>0.94371671388101996</v>
      </c>
      <c r="K180" s="91">
        <f ca="1">SUM(INDIRECT($Q$1&amp;"!"&amp;$P$3&amp;P180&amp;":"&amp;$P$1&amp;P180))</f>
        <v>3</v>
      </c>
      <c r="L180" s="92">
        <f t="shared" ca="1" si="248"/>
        <v>93.666666666666671</v>
      </c>
      <c r="M180" s="94">
        <f t="shared" ca="1" si="249"/>
        <v>1</v>
      </c>
      <c r="N180">
        <f t="shared" ca="1" si="250"/>
        <v>92</v>
      </c>
      <c r="O180">
        <v>274</v>
      </c>
      <c r="P180">
        <f t="shared" ca="1" si="251"/>
        <v>95</v>
      </c>
      <c r="Q180">
        <f>+Q177+6</f>
        <v>792</v>
      </c>
      <c r="R180">
        <f ca="1">MATCH(Q180,INDIRECT($N$1&amp;"!A1:A1190"),0)</f>
        <v>387</v>
      </c>
    </row>
    <row r="181" spans="1:18" x14ac:dyDescent="0.25">
      <c r="A181" s="29" t="s">
        <v>102</v>
      </c>
      <c r="B181" s="77">
        <f ca="1">INDIRECT($N$1&amp; "!" &amp;$O$1&amp;N181)</f>
        <v>60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447.42729306487695</v>
      </c>
      <c r="I181" s="78">
        <f t="shared" ca="1" si="257"/>
        <v>639</v>
      </c>
      <c r="J181" s="237">
        <f ca="1">IF(H181=0,"",1+((H181-I181)/ABS(H181)))</f>
        <v>0.57183499999999998</v>
      </c>
      <c r="K181" s="79">
        <f ca="1">SUM(INDIRECT($Q$1&amp;"!"&amp;$P$3&amp;P181&amp;":"&amp;$P$1&amp;P181))</f>
        <v>1</v>
      </c>
      <c r="L181" s="80">
        <f t="shared" ca="1" si="248"/>
        <v>638</v>
      </c>
      <c r="M181" s="82">
        <f t="shared" ca="1" si="249"/>
        <v>3</v>
      </c>
      <c r="N181">
        <f t="shared" ca="1" si="250"/>
        <v>117</v>
      </c>
      <c r="O181">
        <v>299</v>
      </c>
      <c r="P181">
        <f t="shared" ca="1" si="251"/>
        <v>120</v>
      </c>
      <c r="Q181">
        <f>+Q180+36</f>
        <v>828</v>
      </c>
      <c r="R181">
        <f ca="1">MATCH(Q181,INDIRECT($N$1&amp;"!A1:A1190"),0)</f>
        <v>423</v>
      </c>
    </row>
    <row r="182" spans="1:18" x14ac:dyDescent="0.25">
      <c r="A182" s="83" t="s">
        <v>103</v>
      </c>
      <c r="B182" s="84">
        <f ca="1">+B180-B181</f>
        <v>-36.129582267689685</v>
      </c>
      <c r="C182" s="85">
        <f ca="1">+C180-C181</f>
        <v>0</v>
      </c>
      <c r="D182" s="245">
        <f ca="1">IF(B182=0,"",1-((B182-C182)/ABS(B182)))</f>
        <v>2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-146.48952665396479</v>
      </c>
      <c r="I182" s="85">
        <f t="shared" ca="1" si="258"/>
        <v>-355</v>
      </c>
      <c r="J182" s="245">
        <f ca="1">IF(H182=0,"",1-((H182-I182)/ABS(H182)))</f>
        <v>-0.42338143967503772</v>
      </c>
      <c r="K182" s="85">
        <f ca="1">+K180-K181</f>
        <v>2</v>
      </c>
      <c r="L182" s="86">
        <f t="shared" ca="1" si="248"/>
        <v>-178.5</v>
      </c>
      <c r="M182" s="88">
        <f ca="1">+M180-M181</f>
        <v>-2</v>
      </c>
    </row>
    <row r="183" spans="1:18" x14ac:dyDescent="0.25">
      <c r="A183" s="42" t="s">
        <v>111</v>
      </c>
      <c r="B183" s="89">
        <f ca="1">INDIRECT($N$1&amp; "!" &amp;$O$1&amp;N183)/1.173</f>
        <v>112.53196930946291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1402.387041773231</v>
      </c>
      <c r="I183" s="90">
        <f t="shared" ref="I183:I184" ca="1" si="259">SUM(INDIRECT($N$1&amp;"!"&amp;$P$3&amp;N183&amp;":"&amp;$P$1&amp;N183))</f>
        <v>350</v>
      </c>
      <c r="J183" s="246">
        <f ca="1">IF(H183=0,"",1-((H183-I183)/ABS(H183)))</f>
        <v>0.24957446808510642</v>
      </c>
      <c r="K183" s="91">
        <f ca="1">SUM(INDIRECT($Q$1&amp;"!"&amp;$P$3&amp;P183&amp;":"&amp;$P$1&amp;P183))</f>
        <v>100</v>
      </c>
      <c r="L183" s="92">
        <f t="shared" ca="1" si="248"/>
        <v>2.5</v>
      </c>
      <c r="M183" s="94">
        <f t="shared" ca="1" si="249"/>
        <v>2</v>
      </c>
      <c r="N183">
        <f t="shared" ca="1" si="250"/>
        <v>98</v>
      </c>
      <c r="O183">
        <v>280</v>
      </c>
      <c r="P183">
        <f t="shared" ca="1" si="251"/>
        <v>101</v>
      </c>
      <c r="Q183">
        <f>+Q180+6</f>
        <v>798</v>
      </c>
      <c r="R183">
        <f ca="1">MATCH(Q183,INDIRECT($N$1&amp;"!A1:A1190"),0)</f>
        <v>393</v>
      </c>
    </row>
    <row r="184" spans="1:18" x14ac:dyDescent="0.25">
      <c r="A184" s="29" t="s">
        <v>112</v>
      </c>
      <c r="B184" s="77">
        <f ca="1">INDIRECT($N$1&amp; "!" &amp;$O$1&amp;N184)/0.894</f>
        <v>63.758389261744966</v>
      </c>
      <c r="C184" s="78">
        <f ca="1">INDIRECT($N$1&amp; "!" &amp;$P$1&amp;N184)</f>
        <v>169</v>
      </c>
      <c r="D184" s="237">
        <f ca="1">IF(B184=0,"",1+((B184-C184)/ABS(B184)))</f>
        <v>-0.65063157894736845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1</v>
      </c>
      <c r="H184" s="77">
        <f ca="1">SUM(INDIRECT($N$1&amp;"!"&amp;$O$3&amp;N184&amp;":"&amp;$O$1&amp;N184))/0.894</f>
        <v>423.93736017897089</v>
      </c>
      <c r="I184" s="78">
        <f t="shared" ca="1" si="259"/>
        <v>475</v>
      </c>
      <c r="J184" s="237">
        <f ca="1">IF(H184=0,"",1+((H184-I184)/ABS(H184)))</f>
        <v>0.87955145118733502</v>
      </c>
      <c r="K184" s="79">
        <f ca="1">SUM(INDIRECT($Q$1&amp;"!"&amp;$P$3&amp;P184&amp;":"&amp;$P$1&amp;P184))</f>
        <v>563</v>
      </c>
      <c r="L184" s="80">
        <f t="shared" ca="1" si="248"/>
        <v>-0.15630550621669628</v>
      </c>
      <c r="M184" s="82">
        <f t="shared" ca="1" si="249"/>
        <v>3</v>
      </c>
      <c r="N184">
        <f t="shared" ca="1" si="250"/>
        <v>123</v>
      </c>
      <c r="O184">
        <v>305</v>
      </c>
      <c r="P184">
        <f t="shared" ca="1" si="251"/>
        <v>126</v>
      </c>
      <c r="Q184">
        <f>+Q183+36</f>
        <v>834</v>
      </c>
      <c r="R184">
        <f ca="1">MATCH(Q184,INDIRECT($N$1&amp;"!A1:A1190"),0)</f>
        <v>429</v>
      </c>
    </row>
    <row r="185" spans="1:18" x14ac:dyDescent="0.25">
      <c r="A185" s="83" t="s">
        <v>110</v>
      </c>
      <c r="B185" s="84">
        <f ca="1">+B183-B184</f>
        <v>48.773580047717942</v>
      </c>
      <c r="C185" s="85">
        <f ca="1">+C183-C184</f>
        <v>-169</v>
      </c>
      <c r="D185" s="245">
        <f ca="1">IF(B185=0,"",1-((B185-C185)/ABS(B185)))</f>
        <v>-3.4649906739398206</v>
      </c>
      <c r="E185" s="85">
        <f ca="1">+E183-E184</f>
        <v>0</v>
      </c>
      <c r="F185" s="86">
        <f t="shared" ca="1" si="246"/>
        <v>0</v>
      </c>
      <c r="G185" s="87">
        <f ca="1">+G183-G184</f>
        <v>-1</v>
      </c>
      <c r="H185" s="84">
        <f t="shared" ref="H185:I185" ca="1" si="260">+H183-H184</f>
        <v>978.44968159426003</v>
      </c>
      <c r="I185" s="85">
        <f t="shared" ca="1" si="260"/>
        <v>-125</v>
      </c>
      <c r="J185" s="245">
        <f ca="1">IF(H185=0,"",1-((H185-I185)/ABS(H185)))</f>
        <v>-0.12775312042243026</v>
      </c>
      <c r="K185" s="85">
        <f ca="1">+K183-K184</f>
        <v>-463</v>
      </c>
      <c r="L185" s="86">
        <f t="shared" ca="1" si="248"/>
        <v>0.73002159827213819</v>
      </c>
      <c r="M185" s="88">
        <f ca="1">+M183-M184</f>
        <v>-1</v>
      </c>
    </row>
    <row r="186" spans="1:18" x14ac:dyDescent="0.25">
      <c r="A186" s="42" t="s">
        <v>109</v>
      </c>
      <c r="B186" s="89">
        <f ca="1">INDIRECT($N$1&amp; "!" &amp;$O$1&amp;N186)/1.173</f>
        <v>150.04262574595055</v>
      </c>
      <c r="C186" s="90">
        <f ca="1">INDIRECT($N$1&amp; "!" &amp;$P$1&amp;N186)</f>
        <v>0</v>
      </c>
      <c r="D186" s="246">
        <f t="shared" ref="D186" ca="1" si="261">IF(B186=0,"",1-((B186-C186)/ABS(B186)))</f>
        <v>0</v>
      </c>
      <c r="E186" s="91">
        <f ca="1">INDIRECT($Q$1&amp; "!" &amp;$P$1&amp;P186)</f>
        <v>0</v>
      </c>
      <c r="F186" s="92">
        <f t="shared" ca="1" si="246"/>
        <v>0</v>
      </c>
      <c r="G186" s="93">
        <f ca="1">INDIRECT($N$1&amp; "!" &amp;$P$1&amp;R186)</f>
        <v>0</v>
      </c>
      <c r="H186" s="89">
        <f ca="1">SUM(INDIRECT($N$1&amp;"!"&amp;$O$3&amp;N186&amp;":"&amp;$O$1&amp;N186))/1.173</f>
        <v>1875.5328218243819</v>
      </c>
      <c r="I186" s="90">
        <f t="shared" ref="I186:I187" ca="1" si="262">SUM(INDIRECT($N$1&amp;"!"&amp;$P$3&amp;N186&amp;":"&amp;$P$1&amp;N186))</f>
        <v>994</v>
      </c>
      <c r="J186" s="246">
        <f ca="1">IF(H186=0,"",1-((H186-I186)/ABS(H186)))</f>
        <v>0.52998272727272733</v>
      </c>
      <c r="K186" s="91">
        <f ca="1">SUM(INDIRECT($Q$1&amp;"!"&amp;$P$3&amp;P186&amp;":"&amp;$P$1&amp;P186))</f>
        <v>560</v>
      </c>
      <c r="L186" s="92">
        <f t="shared" ca="1" si="248"/>
        <v>0.77500000000000002</v>
      </c>
      <c r="M186" s="94">
        <f t="shared" ca="1" si="249"/>
        <v>9</v>
      </c>
      <c r="N186">
        <f t="shared" ca="1" si="250"/>
        <v>329</v>
      </c>
      <c r="O186">
        <v>722</v>
      </c>
      <c r="P186">
        <f t="shared" ca="1" si="251"/>
        <v>331</v>
      </c>
      <c r="Q186">
        <f>+Q183+12</f>
        <v>810</v>
      </c>
      <c r="R186">
        <f ca="1">MATCH(Q186,INDIRECT($N$1&amp;"!A1:A1190"),0)</f>
        <v>405</v>
      </c>
    </row>
    <row r="187" spans="1:18" x14ac:dyDescent="0.25">
      <c r="A187" s="29" t="s">
        <v>108</v>
      </c>
      <c r="B187" s="77">
        <f ca="1">INDIRECT($N$1&amp; "!" &amp;$O$1&amp;N187)/0.894</f>
        <v>158.83668903803132</v>
      </c>
      <c r="C187" s="78">
        <f ca="1">INDIRECT($N$1&amp; "!" &amp;$P$1&amp;N187)</f>
        <v>90</v>
      </c>
      <c r="D187" s="237">
        <f t="shared" ref="D187" ca="1" si="263">IF(B187=0,"",1+((B187-C187)/ABS(B187)))</f>
        <v>1.4333802816901409</v>
      </c>
      <c r="E187" s="79">
        <f ca="1">INDIRECT($Q$1&amp; "!" &amp;$P$1&amp;P187)</f>
        <v>0</v>
      </c>
      <c r="F187" s="80">
        <f t="shared" ca="1" si="246"/>
        <v>0</v>
      </c>
      <c r="G187" s="81">
        <f ca="1">INDIRECT($N$1&amp; "!" &amp;$P$1&amp;R187)</f>
        <v>1</v>
      </c>
      <c r="H187" s="77">
        <f ca="1">SUM(INDIRECT($N$1&amp;"!"&amp;$O$3&amp;N187&amp;":"&amp;$O$1&amp;N187))/0.894</f>
        <v>1058.1655480984339</v>
      </c>
      <c r="I187" s="78">
        <f t="shared" ca="1" si="262"/>
        <v>1150</v>
      </c>
      <c r="J187" s="237">
        <f t="shared" ref="J187" ca="1" si="264">IF(H187=0,"",1+((H187-I187)/ABS(H187)))</f>
        <v>0.91321353065539101</v>
      </c>
      <c r="K187" s="79">
        <f ca="1">SUM(INDIRECT($Q$1&amp;"!"&amp;$P$3&amp;P187&amp;":"&amp;$P$1&amp;P187))</f>
        <v>1702</v>
      </c>
      <c r="L187" s="80">
        <f t="shared" ca="1" si="248"/>
        <v>-0.32432432432432434</v>
      </c>
      <c r="M187" s="82">
        <f t="shared" ca="1" si="249"/>
        <v>10</v>
      </c>
      <c r="N187">
        <f t="shared" ca="1" si="250"/>
        <v>335</v>
      </c>
      <c r="O187">
        <v>728</v>
      </c>
      <c r="P187">
        <f t="shared" ca="1" si="251"/>
        <v>337</v>
      </c>
      <c r="Q187">
        <f>+Q186+36</f>
        <v>846</v>
      </c>
      <c r="R187">
        <f ca="1">MATCH(Q187,INDIRECT($N$1&amp;"!A1:A1190"),0)</f>
        <v>441</v>
      </c>
    </row>
    <row r="188" spans="1:18" x14ac:dyDescent="0.25">
      <c r="A188" s="83" t="s">
        <v>107</v>
      </c>
      <c r="B188" s="84">
        <f ca="1">+B186-B187</f>
        <v>-8.7940632920807786</v>
      </c>
      <c r="C188" s="85">
        <f ca="1">+C186-C187</f>
        <v>-90</v>
      </c>
      <c r="D188" s="245">
        <f t="shared" ref="D188:D189" ca="1" si="265">IF(B188=0,"",1-((B188-C188)/ABS(B188)))</f>
        <v>-8.2341769681196979</v>
      </c>
      <c r="E188" s="85">
        <f ca="1">+E186-E187</f>
        <v>0</v>
      </c>
      <c r="F188" s="86">
        <f t="shared" ca="1" si="246"/>
        <v>0</v>
      </c>
      <c r="G188" s="87">
        <f ca="1">+G186-G187</f>
        <v>-1</v>
      </c>
      <c r="H188" s="84">
        <f ca="1">+H186-H187</f>
        <v>817.36727372594805</v>
      </c>
      <c r="I188" s="85">
        <f t="shared" ref="I188" ca="1" si="266">+I186-I187</f>
        <v>-156</v>
      </c>
      <c r="J188" s="245">
        <f t="shared" ref="J188:J189" ca="1" si="267">IF(H188=0,"",1-((H188-I188)/ABS(H188)))</f>
        <v>-0.1908566748566749</v>
      </c>
      <c r="K188" s="85">
        <f ca="1">+K186-K187</f>
        <v>-1142</v>
      </c>
      <c r="L188" s="86">
        <f t="shared" ca="1" si="248"/>
        <v>0.8633975481611208</v>
      </c>
      <c r="M188" s="88">
        <f ca="1">+M186-M187</f>
        <v>-1</v>
      </c>
    </row>
    <row r="189" spans="1:18" x14ac:dyDescent="0.25">
      <c r="A189" s="42" t="s">
        <v>105</v>
      </c>
      <c r="B189" s="89">
        <f ca="1">INDIRECT($N$1&amp; "!" &amp;$O$1&amp;N189)/1.173</f>
        <v>40.068201193520885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502.13128729752771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104</v>
      </c>
      <c r="O189">
        <v>286</v>
      </c>
      <c r="P189">
        <f t="shared" ca="1" si="251"/>
        <v>107</v>
      </c>
      <c r="Q189">
        <f>+Q186-6</f>
        <v>804</v>
      </c>
      <c r="R189">
        <f ca="1">MATCH(Q189,INDIRECT($N$1&amp;"!A1:A1190"),0)</f>
        <v>399</v>
      </c>
    </row>
    <row r="190" spans="1:18" x14ac:dyDescent="0.25">
      <c r="A190" s="228" t="s">
        <v>104</v>
      </c>
      <c r="B190" s="232">
        <f ca="1">INDIRECT($N$1&amp; "!" &amp;$O$1&amp;N190)/0.894</f>
        <v>29.082774049217001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195.74944071588368</v>
      </c>
      <c r="I190" s="233">
        <f t="shared" ca="1" si="268"/>
        <v>1248</v>
      </c>
      <c r="J190" s="247">
        <f t="shared" ref="J190" ca="1" si="270">IF(H190=0,"",1+((H190-I190)/ABS(H190)))</f>
        <v>-4.3754971428571423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3</v>
      </c>
      <c r="N190">
        <f t="shared" ca="1" si="250"/>
        <v>129</v>
      </c>
      <c r="O190">
        <v>311</v>
      </c>
      <c r="P190">
        <f t="shared" ca="1" si="251"/>
        <v>132</v>
      </c>
      <c r="Q190">
        <f>+Q189+36</f>
        <v>840</v>
      </c>
      <c r="R190">
        <f ca="1">MATCH(Q190,INDIRECT($N$1&amp;"!A1:A1190"),0)</f>
        <v>435</v>
      </c>
    </row>
    <row r="191" spans="1:18" x14ac:dyDescent="0.25">
      <c r="A191" s="83" t="s">
        <v>106</v>
      </c>
      <c r="B191" s="84">
        <f ca="1">+B189-B190</f>
        <v>10.985427144303884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306.38184658164403</v>
      </c>
      <c r="I191" s="85">
        <f t="shared" ca="1" si="272"/>
        <v>-1248</v>
      </c>
      <c r="J191" s="245">
        <f t="shared" ref="J191:J195" ca="1" si="273">IF(H191=0,"",1-((H191-I191)/ABS(H191)))</f>
        <v>-4.0733483851088268</v>
      </c>
      <c r="K191" s="85">
        <f ca="1">+K189-K190</f>
        <v>0</v>
      </c>
      <c r="L191" s="86">
        <f t="shared" ca="1" si="248"/>
        <v>0</v>
      </c>
      <c r="M191" s="88">
        <f ca="1">+M189-M190</f>
        <v>-3</v>
      </c>
    </row>
    <row r="192" spans="1:18" x14ac:dyDescent="0.25">
      <c r="A192" s="42" t="s">
        <v>859</v>
      </c>
      <c r="B192" s="95">
        <f ca="1">INDIRECT($N$1&amp; "!" &amp;$O$1&amp;N192)/1.173</f>
        <v>5.1150895140664963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66.496163682864449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737</v>
      </c>
      <c r="O192">
        <v>1460</v>
      </c>
      <c r="P192">
        <f ca="1">MATCH(O192,INDIRECT($Q$1&amp;"!A1:A1600"),0)</f>
        <v>813</v>
      </c>
      <c r="Q192">
        <v>1484</v>
      </c>
      <c r="R192">
        <f ca="1">MATCH(Q192,INDIRECT($N$1&amp;"!A1:A1190"),0)</f>
        <v>761</v>
      </c>
    </row>
    <row r="193" spans="1:18" x14ac:dyDescent="0.25">
      <c r="A193" s="228" t="s">
        <v>860</v>
      </c>
      <c r="B193" s="89">
        <f ca="1">INDIRECT($N$1&amp; "!" &amp;$O$1&amp;N193)/0.894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743</v>
      </c>
      <c r="O193">
        <v>1466</v>
      </c>
      <c r="P193">
        <f ca="1">MATCH(O193,INDIRECT($Q$1&amp;"!A1:A1600"),0)</f>
        <v>819</v>
      </c>
      <c r="Q193">
        <v>1490</v>
      </c>
      <c r="R193">
        <f ca="1">MATCH(Q193,INDIRECT($N$1&amp;"!A1:A1190"),0)</f>
        <v>767</v>
      </c>
    </row>
    <row r="194" spans="1:18" x14ac:dyDescent="0.25">
      <c r="A194" s="83" t="s">
        <v>861</v>
      </c>
      <c r="B194" s="84">
        <f ca="1">+B192-B193</f>
        <v>5.1150895140664963</v>
      </c>
      <c r="C194" s="85">
        <f ca="1">+C192-C193</f>
        <v>0</v>
      </c>
      <c r="D194" s="245">
        <f t="shared" ref="D194" ca="1" si="278">IF(B194=0,"",1-((B194-C194)/ABS(B194)))</f>
        <v>0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66.496163682864449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673.48678601875542</v>
      </c>
      <c r="C195" s="96">
        <f t="shared" ca="1" si="281"/>
        <v>0</v>
      </c>
      <c r="D195" s="247">
        <f t="shared" ca="1" si="271"/>
        <v>0</v>
      </c>
      <c r="E195" s="229">
        <f ca="1">+E174+E177+E180+E183+E186+E189</f>
        <v>0</v>
      </c>
      <c r="F195" s="230">
        <f t="shared" ca="1" si="246"/>
        <v>0</v>
      </c>
      <c r="G195" s="231">
        <f ca="1">INDIRECT($N$1&amp; "!" &amp;$P$1&amp;R195)</f>
        <v>0</v>
      </c>
      <c r="H195" s="44">
        <f ca="1">+H174+H177+H180+H183+H186+H189+H192</f>
        <v>8420.289855072464</v>
      </c>
      <c r="I195" s="45">
        <f ca="1">+I174+I177+I180+I183+I186+I189+I192</f>
        <v>7332</v>
      </c>
      <c r="J195" s="247">
        <f t="shared" ca="1" si="273"/>
        <v>0.87075387263339066</v>
      </c>
      <c r="K195" s="229">
        <f ca="1">K174+K177+K180+K183+K186+K189</f>
        <v>1182</v>
      </c>
      <c r="L195" s="230">
        <f t="shared" ca="1" si="248"/>
        <v>5.2030456852791875</v>
      </c>
      <c r="M195" s="234">
        <f t="shared" ca="1" si="249"/>
        <v>53</v>
      </c>
      <c r="Q195">
        <v>888</v>
      </c>
      <c r="R195">
        <f ca="1">MATCH(Q195,INDIRECT($N$1&amp;"!A1:A1190"),0)</f>
        <v>483</v>
      </c>
    </row>
    <row r="196" spans="1:18" ht="15.75" thickBot="1" x14ac:dyDescent="0.3">
      <c r="A196" s="29" t="s">
        <v>91</v>
      </c>
      <c r="B196" s="89">
        <f t="shared" ca="1" si="281"/>
        <v>551.05145413870252</v>
      </c>
      <c r="C196" s="89">
        <f t="shared" ca="1" si="281"/>
        <v>732</v>
      </c>
      <c r="D196" s="237">
        <f t="shared" ref="D196" ca="1" si="282">IF(B196=0,"",1+((B196-C196)/ABS(B196)))</f>
        <v>0.67163039948035097</v>
      </c>
      <c r="E196" s="79">
        <f ca="1">+E175+E178+E181+E184+E187+E190</f>
        <v>895</v>
      </c>
      <c r="F196" s="80">
        <f t="shared" ca="1" si="246"/>
        <v>-0.18212290502793296</v>
      </c>
      <c r="G196" s="81">
        <f ca="1">INDIRECT($N$1&amp; "!" &amp;$P$1&amp;R196)</f>
        <v>5</v>
      </c>
      <c r="H196" s="31">
        <f t="shared" ref="H196:I196" ca="1" si="283">+H175+H178+H181+H184+H187+H190+H193</f>
        <v>3715.8836689038035</v>
      </c>
      <c r="I196" s="32">
        <f t="shared" ca="1" si="283"/>
        <v>5213</v>
      </c>
      <c r="J196" s="237">
        <f t="shared" ref="J196" ca="1" si="284">IF(H196=0,"",1+((H196-I196)/ABS(H196)))</f>
        <v>0.59710355207706212</v>
      </c>
      <c r="K196" s="79">
        <f ca="1">K175+K178+K181+K184+K187+K190</f>
        <v>7086</v>
      </c>
      <c r="L196" s="80">
        <f t="shared" ca="1" si="248"/>
        <v>-0.26432401919277448</v>
      </c>
      <c r="M196" s="82">
        <f t="shared" ca="1" si="249"/>
        <v>28</v>
      </c>
      <c r="Q196">
        <v>894</v>
      </c>
      <c r="R196">
        <f ca="1">MATCH(Q196,INDIRECT($N$1&amp;"!A1:A1190"),0)</f>
        <v>489</v>
      </c>
    </row>
    <row r="197" spans="1:18" ht="15.75" thickBot="1" x14ac:dyDescent="0.3">
      <c r="A197" s="209" t="s">
        <v>92</v>
      </c>
      <c r="B197" s="210">
        <f t="shared" ca="1" si="281"/>
        <v>122.43533188005287</v>
      </c>
      <c r="C197" s="211">
        <f t="shared" ca="1" si="281"/>
        <v>-732</v>
      </c>
      <c r="D197" s="256">
        <f t="shared" ref="D197" ca="1" si="285">IF(B197=0,"",1-((B197-C197)/ABS(B197)))</f>
        <v>-5.9786663601085666</v>
      </c>
      <c r="E197" s="211">
        <f ca="1">+E176+E179+E182+E185+E188+E191</f>
        <v>-895</v>
      </c>
      <c r="F197" s="212">
        <f t="shared" ca="1" si="246"/>
        <v>0.18212290502793296</v>
      </c>
      <c r="G197" s="213">
        <f ca="1">+G195-G196</f>
        <v>-5</v>
      </c>
      <c r="H197" s="210">
        <f t="shared" ref="H197:I197" ca="1" si="286">+H195-H196</f>
        <v>4704.4061861686605</v>
      </c>
      <c r="I197" s="211">
        <f t="shared" ca="1" si="286"/>
        <v>2119</v>
      </c>
      <c r="J197" s="256">
        <f ca="1">IF(H197=0,"",1-((H197-I197)/ABS(H197)))</f>
        <v>0.45042879295372784</v>
      </c>
      <c r="K197" s="211">
        <f ca="1">+K195-K196</f>
        <v>-5904</v>
      </c>
      <c r="L197" s="212">
        <f t="shared" ca="1" si="248"/>
        <v>1.3589092140921408</v>
      </c>
      <c r="M197" s="214">
        <f ca="1">+M195-M196</f>
        <v>25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275</v>
      </c>
      <c r="B8" t="s">
        <v>10</v>
      </c>
      <c r="C8">
        <v>539</v>
      </c>
      <c r="D8">
        <v>629</v>
      </c>
      <c r="E8">
        <v>719</v>
      </c>
      <c r="F8">
        <v>809</v>
      </c>
      <c r="G8">
        <v>809</v>
      </c>
      <c r="H8">
        <v>809</v>
      </c>
      <c r="I8">
        <v>809</v>
      </c>
      <c r="J8">
        <v>809</v>
      </c>
      <c r="K8">
        <v>809</v>
      </c>
      <c r="L8">
        <v>809</v>
      </c>
      <c r="M8">
        <v>899</v>
      </c>
      <c r="N8">
        <v>539</v>
      </c>
      <c r="O8">
        <v>678</v>
      </c>
      <c r="P8">
        <v>234</v>
      </c>
      <c r="Q8">
        <v>290</v>
      </c>
      <c r="R8">
        <v>2028</v>
      </c>
      <c r="S8">
        <v>610</v>
      </c>
      <c r="T8">
        <v>1250</v>
      </c>
      <c r="U8">
        <v>192</v>
      </c>
      <c r="V8">
        <v>308</v>
      </c>
      <c r="W8">
        <v>216</v>
      </c>
      <c r="X8">
        <v>274</v>
      </c>
      <c r="Y8">
        <v>0</v>
      </c>
      <c r="Z8">
        <v>610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273</v>
      </c>
      <c r="B10" t="s">
        <v>8</v>
      </c>
      <c r="C10">
        <v>270</v>
      </c>
      <c r="D10">
        <v>314</v>
      </c>
      <c r="E10">
        <v>359</v>
      </c>
      <c r="F10">
        <v>404</v>
      </c>
      <c r="G10">
        <v>404</v>
      </c>
      <c r="H10">
        <v>404</v>
      </c>
      <c r="I10">
        <v>404</v>
      </c>
      <c r="J10">
        <v>404</v>
      </c>
      <c r="K10">
        <v>404</v>
      </c>
      <c r="L10">
        <v>404</v>
      </c>
      <c r="M10">
        <v>449</v>
      </c>
      <c r="N10">
        <v>270</v>
      </c>
      <c r="O10">
        <v>50</v>
      </c>
      <c r="P10">
        <v>356</v>
      </c>
      <c r="Q10">
        <v>490</v>
      </c>
      <c r="R10">
        <v>160</v>
      </c>
      <c r="S10">
        <v>440</v>
      </c>
      <c r="T10">
        <v>270</v>
      </c>
      <c r="U10">
        <v>878</v>
      </c>
      <c r="V10">
        <v>500</v>
      </c>
      <c r="W10">
        <v>90</v>
      </c>
      <c r="X10">
        <v>300</v>
      </c>
      <c r="Y10">
        <v>80</v>
      </c>
      <c r="Z10">
        <v>200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299</v>
      </c>
      <c r="B32" t="s">
        <v>33</v>
      </c>
      <c r="C32">
        <v>142</v>
      </c>
      <c r="D32">
        <v>166</v>
      </c>
      <c r="E32">
        <v>190</v>
      </c>
      <c r="F32">
        <v>213</v>
      </c>
      <c r="G32">
        <v>213</v>
      </c>
      <c r="H32">
        <v>213</v>
      </c>
      <c r="I32">
        <v>213</v>
      </c>
      <c r="J32">
        <v>213</v>
      </c>
      <c r="K32">
        <v>213</v>
      </c>
      <c r="L32">
        <v>213</v>
      </c>
      <c r="M32">
        <v>237</v>
      </c>
      <c r="N32">
        <v>142</v>
      </c>
      <c r="O32">
        <v>106</v>
      </c>
      <c r="P32">
        <v>0</v>
      </c>
      <c r="Q32">
        <v>54</v>
      </c>
      <c r="R32">
        <v>184</v>
      </c>
      <c r="S32">
        <v>0</v>
      </c>
      <c r="T32">
        <v>85</v>
      </c>
      <c r="U32">
        <v>127</v>
      </c>
      <c r="V32">
        <v>29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298</v>
      </c>
      <c r="B33" t="s">
        <v>32</v>
      </c>
      <c r="C33">
        <v>366</v>
      </c>
      <c r="D33">
        <v>427</v>
      </c>
      <c r="E33">
        <v>488</v>
      </c>
      <c r="F33">
        <v>549</v>
      </c>
      <c r="G33">
        <v>549</v>
      </c>
      <c r="H33">
        <v>549</v>
      </c>
      <c r="I33">
        <v>549</v>
      </c>
      <c r="J33">
        <v>549</v>
      </c>
      <c r="K33">
        <v>549</v>
      </c>
      <c r="L33">
        <v>549</v>
      </c>
      <c r="M33">
        <v>610</v>
      </c>
      <c r="N33">
        <v>366</v>
      </c>
      <c r="O33">
        <v>80</v>
      </c>
      <c r="P33">
        <v>1636</v>
      </c>
      <c r="Q33">
        <v>384</v>
      </c>
      <c r="R33">
        <v>449</v>
      </c>
      <c r="S33">
        <v>-24</v>
      </c>
      <c r="T33">
        <v>173</v>
      </c>
      <c r="U33">
        <v>116</v>
      </c>
      <c r="V33">
        <v>198</v>
      </c>
      <c r="W33">
        <v>676</v>
      </c>
      <c r="X33">
        <v>671</v>
      </c>
      <c r="Y33">
        <v>104</v>
      </c>
      <c r="Z33">
        <v>613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534</v>
      </c>
      <c r="B50" t="s">
        <v>724</v>
      </c>
      <c r="C50">
        <v>92</v>
      </c>
      <c r="D50">
        <v>107</v>
      </c>
      <c r="E50">
        <v>122</v>
      </c>
      <c r="F50">
        <v>138</v>
      </c>
      <c r="G50">
        <v>138</v>
      </c>
      <c r="H50">
        <v>138</v>
      </c>
      <c r="I50">
        <v>138</v>
      </c>
      <c r="J50">
        <v>138</v>
      </c>
      <c r="K50">
        <v>138</v>
      </c>
      <c r="L50">
        <v>138</v>
      </c>
      <c r="M50">
        <v>153</v>
      </c>
      <c r="N50">
        <v>92</v>
      </c>
      <c r="O50">
        <v>55</v>
      </c>
      <c r="P50">
        <v>54</v>
      </c>
      <c r="Q50">
        <v>367</v>
      </c>
      <c r="R50">
        <v>0</v>
      </c>
      <c r="S50">
        <v>0</v>
      </c>
      <c r="T50">
        <v>480</v>
      </c>
      <c r="U50">
        <v>55</v>
      </c>
      <c r="V50">
        <v>0</v>
      </c>
      <c r="W50">
        <v>320</v>
      </c>
      <c r="X50">
        <v>0</v>
      </c>
      <c r="Y50">
        <v>0</v>
      </c>
      <c r="Z50">
        <v>0</v>
      </c>
    </row>
    <row r="51" spans="1:26" x14ac:dyDescent="0.25">
      <c r="A51">
        <v>535</v>
      </c>
      <c r="B51" t="s">
        <v>725</v>
      </c>
      <c r="C51">
        <v>76</v>
      </c>
      <c r="D51">
        <v>88</v>
      </c>
      <c r="E51">
        <v>101</v>
      </c>
      <c r="F51">
        <v>113</v>
      </c>
      <c r="G51">
        <v>113</v>
      </c>
      <c r="H51">
        <v>113</v>
      </c>
      <c r="I51">
        <v>113</v>
      </c>
      <c r="J51">
        <v>113</v>
      </c>
      <c r="K51">
        <v>113</v>
      </c>
      <c r="L51">
        <v>113</v>
      </c>
      <c r="M51">
        <v>126</v>
      </c>
      <c r="N51">
        <v>76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531</v>
      </c>
      <c r="B52" t="s">
        <v>721</v>
      </c>
      <c r="C52">
        <v>38</v>
      </c>
      <c r="D52">
        <v>44</v>
      </c>
      <c r="E52">
        <v>50</v>
      </c>
      <c r="F52">
        <v>57</v>
      </c>
      <c r="G52">
        <v>57</v>
      </c>
      <c r="H52">
        <v>57</v>
      </c>
      <c r="I52">
        <v>57</v>
      </c>
      <c r="J52">
        <v>57</v>
      </c>
      <c r="K52">
        <v>57</v>
      </c>
      <c r="L52">
        <v>57</v>
      </c>
      <c r="M52">
        <v>63</v>
      </c>
      <c r="N52">
        <v>38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213</v>
      </c>
      <c r="Z52">
        <v>0</v>
      </c>
    </row>
    <row r="53" spans="1:26" x14ac:dyDescent="0.25">
      <c r="A53">
        <v>530</v>
      </c>
      <c r="B53" t="s">
        <v>720</v>
      </c>
      <c r="C53">
        <v>97</v>
      </c>
      <c r="D53">
        <v>113</v>
      </c>
      <c r="E53">
        <v>130</v>
      </c>
      <c r="F53">
        <v>146</v>
      </c>
      <c r="G53">
        <v>146</v>
      </c>
      <c r="H53">
        <v>146</v>
      </c>
      <c r="I53">
        <v>146</v>
      </c>
      <c r="J53">
        <v>146</v>
      </c>
      <c r="K53">
        <v>146</v>
      </c>
      <c r="L53">
        <v>146</v>
      </c>
      <c r="M53">
        <v>146</v>
      </c>
      <c r="N53">
        <v>146</v>
      </c>
      <c r="O53">
        <v>76</v>
      </c>
      <c r="P53">
        <v>100</v>
      </c>
      <c r="Q53">
        <v>100</v>
      </c>
      <c r="R53">
        <v>0</v>
      </c>
      <c r="S53">
        <v>272</v>
      </c>
      <c r="T53">
        <v>100</v>
      </c>
      <c r="U53">
        <v>0</v>
      </c>
      <c r="V53">
        <v>155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533</v>
      </c>
      <c r="B54" t="s">
        <v>723</v>
      </c>
      <c r="C54">
        <v>43</v>
      </c>
      <c r="D54">
        <v>50</v>
      </c>
      <c r="E54">
        <v>58</v>
      </c>
      <c r="F54">
        <v>65</v>
      </c>
      <c r="G54">
        <v>65</v>
      </c>
      <c r="H54">
        <v>65</v>
      </c>
      <c r="I54">
        <v>65</v>
      </c>
      <c r="J54">
        <v>65</v>
      </c>
      <c r="K54">
        <v>65</v>
      </c>
      <c r="L54">
        <v>65</v>
      </c>
      <c r="M54">
        <v>72</v>
      </c>
      <c r="N54">
        <v>43</v>
      </c>
      <c r="O54">
        <v>60</v>
      </c>
      <c r="P54">
        <v>0</v>
      </c>
      <c r="Q54">
        <v>0</v>
      </c>
      <c r="R54">
        <v>0</v>
      </c>
      <c r="S54">
        <v>0</v>
      </c>
      <c r="T54">
        <v>240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532</v>
      </c>
      <c r="B55" t="s">
        <v>722</v>
      </c>
      <c r="C55">
        <v>194</v>
      </c>
      <c r="D55">
        <v>227</v>
      </c>
      <c r="E55">
        <v>259</v>
      </c>
      <c r="F55">
        <v>292</v>
      </c>
      <c r="G55">
        <v>292</v>
      </c>
      <c r="H55">
        <v>292</v>
      </c>
      <c r="I55">
        <v>292</v>
      </c>
      <c r="J55">
        <v>292</v>
      </c>
      <c r="K55">
        <v>292</v>
      </c>
      <c r="L55">
        <v>292</v>
      </c>
      <c r="M55">
        <v>324</v>
      </c>
      <c r="N55">
        <v>194</v>
      </c>
      <c r="O55">
        <v>0</v>
      </c>
      <c r="P55">
        <v>130</v>
      </c>
      <c r="Q55">
        <v>211</v>
      </c>
      <c r="R55">
        <v>0</v>
      </c>
      <c r="S55">
        <v>100</v>
      </c>
      <c r="T55">
        <v>0</v>
      </c>
      <c r="U55">
        <v>0</v>
      </c>
      <c r="V55">
        <v>295</v>
      </c>
      <c r="W55">
        <v>0</v>
      </c>
      <c r="X55">
        <v>80</v>
      </c>
      <c r="Y55">
        <v>400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991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992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993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994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995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996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997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998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991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992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993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994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995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996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997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998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1008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1009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1010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1011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980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981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982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983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984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985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986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1012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987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988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988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988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988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989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989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990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990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999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1000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999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1000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999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1000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999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1000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999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1000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999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1000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999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1000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999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1000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999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1000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999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1000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999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1000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999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1000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999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1000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999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1000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999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999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999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999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1000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1000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1000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1000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1002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1003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3E429-5149-499D-B8C9-C5C814ABA536}">
  <dimension ref="A1:Z1084"/>
  <sheetViews>
    <sheetView topLeftCell="A389" workbookViewId="0">
      <selection activeCell="B398" sqref="B398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2774</v>
      </c>
      <c r="D2">
        <v>3883</v>
      </c>
      <c r="E2">
        <v>4438</v>
      </c>
      <c r="F2">
        <v>4993</v>
      </c>
      <c r="G2">
        <v>5547</v>
      </c>
      <c r="H2">
        <v>4993</v>
      </c>
      <c r="I2">
        <v>4438</v>
      </c>
      <c r="J2">
        <v>4993</v>
      </c>
      <c r="K2">
        <v>5547</v>
      </c>
      <c r="L2">
        <v>4438</v>
      </c>
      <c r="M2">
        <v>4993</v>
      </c>
      <c r="N2">
        <v>4438</v>
      </c>
      <c r="O2">
        <v>2199</v>
      </c>
      <c r="P2">
        <v>1654</v>
      </c>
      <c r="Q2">
        <v>6277</v>
      </c>
      <c r="R2">
        <v>2486</v>
      </c>
      <c r="S2">
        <v>3563</v>
      </c>
      <c r="T2">
        <v>5560</v>
      </c>
      <c r="U2">
        <v>3278</v>
      </c>
      <c r="V2">
        <v>2788</v>
      </c>
      <c r="W2">
        <v>984</v>
      </c>
      <c r="X2">
        <v>6842</v>
      </c>
      <c r="Y2">
        <v>4523</v>
      </c>
      <c r="Z2">
        <v>1812</v>
      </c>
    </row>
    <row r="3" spans="1:26" x14ac:dyDescent="0.25">
      <c r="A3">
        <v>2</v>
      </c>
      <c r="B3" t="s">
        <v>301</v>
      </c>
      <c r="C3">
        <v>1346</v>
      </c>
      <c r="D3">
        <v>1682</v>
      </c>
      <c r="E3">
        <v>2355</v>
      </c>
      <c r="F3">
        <v>2692</v>
      </c>
      <c r="G3">
        <v>3028</v>
      </c>
      <c r="H3">
        <v>3028</v>
      </c>
      <c r="I3">
        <v>2692</v>
      </c>
      <c r="J3">
        <v>2355</v>
      </c>
      <c r="K3">
        <v>3028</v>
      </c>
      <c r="L3">
        <v>3028</v>
      </c>
      <c r="M3">
        <v>3365</v>
      </c>
      <c r="N3">
        <v>5047</v>
      </c>
      <c r="O3">
        <v>599</v>
      </c>
      <c r="P3">
        <v>461</v>
      </c>
      <c r="Q3">
        <v>2599</v>
      </c>
      <c r="R3">
        <v>1508</v>
      </c>
      <c r="S3">
        <v>1980</v>
      </c>
      <c r="T3">
        <v>1434</v>
      </c>
      <c r="U3">
        <v>1439</v>
      </c>
      <c r="V3">
        <v>3111</v>
      </c>
      <c r="W3">
        <v>1957</v>
      </c>
      <c r="X3">
        <v>3792</v>
      </c>
      <c r="Y3">
        <v>2797</v>
      </c>
      <c r="Z3">
        <v>6176</v>
      </c>
    </row>
    <row r="4" spans="1:26" x14ac:dyDescent="0.25">
      <c r="A4">
        <v>3</v>
      </c>
      <c r="B4" t="s">
        <v>302</v>
      </c>
      <c r="C4">
        <v>1428</v>
      </c>
      <c r="D4">
        <v>2201</v>
      </c>
      <c r="E4">
        <v>2083</v>
      </c>
      <c r="F4">
        <v>2301</v>
      </c>
      <c r="G4">
        <v>2519</v>
      </c>
      <c r="H4">
        <v>1965</v>
      </c>
      <c r="I4">
        <v>1746</v>
      </c>
      <c r="J4">
        <v>2638</v>
      </c>
      <c r="K4">
        <v>2519</v>
      </c>
      <c r="L4">
        <v>1410</v>
      </c>
      <c r="M4">
        <v>1628</v>
      </c>
      <c r="N4">
        <v>-609</v>
      </c>
      <c r="O4">
        <v>1600</v>
      </c>
      <c r="P4">
        <v>1193</v>
      </c>
      <c r="Q4">
        <v>3678</v>
      </c>
      <c r="R4">
        <v>979</v>
      </c>
      <c r="S4">
        <v>1583</v>
      </c>
      <c r="T4">
        <v>4126</v>
      </c>
      <c r="U4">
        <v>1839</v>
      </c>
      <c r="V4">
        <v>-322</v>
      </c>
      <c r="W4">
        <v>-973</v>
      </c>
      <c r="X4">
        <v>3050</v>
      </c>
      <c r="Y4">
        <v>1725</v>
      </c>
      <c r="Z4">
        <v>-4364</v>
      </c>
    </row>
    <row r="5" spans="1:26" x14ac:dyDescent="0.25">
      <c r="A5">
        <v>4</v>
      </c>
      <c r="B5" t="s">
        <v>303</v>
      </c>
      <c r="C5">
        <v>215</v>
      </c>
      <c r="D5">
        <v>301</v>
      </c>
      <c r="E5">
        <v>344</v>
      </c>
      <c r="F5">
        <v>387</v>
      </c>
      <c r="G5">
        <v>429</v>
      </c>
      <c r="H5">
        <v>387</v>
      </c>
      <c r="I5">
        <v>344</v>
      </c>
      <c r="J5">
        <v>387</v>
      </c>
      <c r="K5">
        <v>429</v>
      </c>
      <c r="L5">
        <v>344</v>
      </c>
      <c r="M5">
        <v>387</v>
      </c>
      <c r="N5">
        <v>344</v>
      </c>
      <c r="O5">
        <v>0</v>
      </c>
      <c r="P5">
        <v>0</v>
      </c>
      <c r="Q5">
        <v>164</v>
      </c>
      <c r="R5">
        <v>309</v>
      </c>
      <c r="S5">
        <v>224</v>
      </c>
      <c r="T5">
        <v>240</v>
      </c>
      <c r="U5">
        <v>267</v>
      </c>
      <c r="V5">
        <v>453</v>
      </c>
      <c r="W5">
        <v>584</v>
      </c>
      <c r="X5">
        <v>427</v>
      </c>
      <c r="Y5">
        <v>365</v>
      </c>
      <c r="Z5">
        <v>0</v>
      </c>
    </row>
    <row r="6" spans="1:26" x14ac:dyDescent="0.25">
      <c r="A6">
        <v>5</v>
      </c>
      <c r="B6" t="s">
        <v>304</v>
      </c>
      <c r="C6">
        <v>594</v>
      </c>
      <c r="D6">
        <v>742</v>
      </c>
      <c r="E6">
        <v>1039</v>
      </c>
      <c r="F6">
        <v>1187</v>
      </c>
      <c r="G6">
        <v>1336</v>
      </c>
      <c r="H6">
        <v>1336</v>
      </c>
      <c r="I6">
        <v>1187</v>
      </c>
      <c r="J6">
        <v>1039</v>
      </c>
      <c r="K6">
        <v>1336</v>
      </c>
      <c r="L6">
        <v>1336</v>
      </c>
      <c r="M6">
        <v>1484</v>
      </c>
      <c r="N6">
        <v>2226</v>
      </c>
      <c r="O6">
        <v>463</v>
      </c>
      <c r="P6">
        <v>512</v>
      </c>
      <c r="Q6">
        <v>1448</v>
      </c>
      <c r="R6">
        <v>1935</v>
      </c>
      <c r="S6">
        <v>1510</v>
      </c>
      <c r="T6">
        <v>2133</v>
      </c>
      <c r="U6">
        <v>866</v>
      </c>
      <c r="V6">
        <v>1193</v>
      </c>
      <c r="W6">
        <v>164</v>
      </c>
      <c r="X6">
        <v>1010</v>
      </c>
      <c r="Y6">
        <v>1699</v>
      </c>
      <c r="Z6">
        <v>1626</v>
      </c>
    </row>
    <row r="7" spans="1:26" x14ac:dyDescent="0.25">
      <c r="A7">
        <v>6</v>
      </c>
      <c r="B7" t="s">
        <v>305</v>
      </c>
      <c r="C7">
        <v>-379</v>
      </c>
      <c r="D7">
        <v>-441</v>
      </c>
      <c r="E7">
        <v>-695</v>
      </c>
      <c r="F7">
        <v>-800</v>
      </c>
      <c r="G7">
        <v>-907</v>
      </c>
      <c r="H7">
        <v>-949</v>
      </c>
      <c r="I7">
        <v>-843</v>
      </c>
      <c r="J7">
        <v>-652</v>
      </c>
      <c r="K7">
        <v>-907</v>
      </c>
      <c r="L7">
        <v>-992</v>
      </c>
      <c r="M7">
        <v>-1097</v>
      </c>
      <c r="N7">
        <v>-1882</v>
      </c>
      <c r="O7">
        <v>-463</v>
      </c>
      <c r="P7">
        <v>-512</v>
      </c>
      <c r="Q7">
        <v>-1284</v>
      </c>
      <c r="R7">
        <v>-1626</v>
      </c>
      <c r="S7">
        <v>-1286</v>
      </c>
      <c r="T7">
        <v>-1893</v>
      </c>
      <c r="U7">
        <v>-599</v>
      </c>
      <c r="V7">
        <v>-739</v>
      </c>
      <c r="W7">
        <v>420</v>
      </c>
      <c r="X7">
        <v>-583</v>
      </c>
      <c r="Y7">
        <v>-1335</v>
      </c>
      <c r="Z7">
        <v>-1626</v>
      </c>
    </row>
    <row r="8" spans="1:26" x14ac:dyDescent="0.25">
      <c r="A8">
        <v>7</v>
      </c>
      <c r="B8" t="s">
        <v>306</v>
      </c>
      <c r="C8">
        <v>1001</v>
      </c>
      <c r="D8">
        <v>1402</v>
      </c>
      <c r="E8">
        <v>1602</v>
      </c>
      <c r="F8">
        <v>1802</v>
      </c>
      <c r="G8">
        <v>2002</v>
      </c>
      <c r="H8">
        <v>1802</v>
      </c>
      <c r="I8">
        <v>1602</v>
      </c>
      <c r="J8">
        <v>1802</v>
      </c>
      <c r="K8">
        <v>2002</v>
      </c>
      <c r="L8">
        <v>1602</v>
      </c>
      <c r="M8">
        <v>1802</v>
      </c>
      <c r="N8">
        <v>1602</v>
      </c>
      <c r="O8">
        <v>390</v>
      </c>
      <c r="P8">
        <v>4662</v>
      </c>
      <c r="Q8">
        <v>460</v>
      </c>
      <c r="R8">
        <v>779</v>
      </c>
      <c r="S8">
        <v>396</v>
      </c>
      <c r="T8">
        <v>54</v>
      </c>
      <c r="U8">
        <v>2064</v>
      </c>
      <c r="V8">
        <v>1900</v>
      </c>
      <c r="W8">
        <v>307</v>
      </c>
      <c r="X8">
        <v>768</v>
      </c>
      <c r="Y8">
        <v>1114</v>
      </c>
      <c r="Z8">
        <v>1065</v>
      </c>
    </row>
    <row r="9" spans="1:26" x14ac:dyDescent="0.25">
      <c r="A9">
        <v>8</v>
      </c>
      <c r="B9" t="s">
        <v>307</v>
      </c>
      <c r="C9">
        <v>372</v>
      </c>
      <c r="D9">
        <v>464</v>
      </c>
      <c r="E9">
        <v>650</v>
      </c>
      <c r="F9">
        <v>743</v>
      </c>
      <c r="G9">
        <v>836</v>
      </c>
      <c r="H9">
        <v>836</v>
      </c>
      <c r="I9">
        <v>743</v>
      </c>
      <c r="J9">
        <v>650</v>
      </c>
      <c r="K9">
        <v>836</v>
      </c>
      <c r="L9">
        <v>836</v>
      </c>
      <c r="M9">
        <v>929</v>
      </c>
      <c r="N9">
        <v>1393</v>
      </c>
      <c r="O9">
        <v>0</v>
      </c>
      <c r="P9">
        <v>158</v>
      </c>
      <c r="Q9">
        <v>790</v>
      </c>
      <c r="R9">
        <v>154</v>
      </c>
      <c r="S9">
        <v>793</v>
      </c>
      <c r="T9">
        <v>19</v>
      </c>
      <c r="U9">
        <v>646</v>
      </c>
      <c r="V9">
        <v>922</v>
      </c>
      <c r="W9">
        <v>514</v>
      </c>
      <c r="X9">
        <v>631</v>
      </c>
      <c r="Y9">
        <v>439</v>
      </c>
      <c r="Z9">
        <v>1765</v>
      </c>
    </row>
    <row r="10" spans="1:26" x14ac:dyDescent="0.25">
      <c r="A10">
        <v>9</v>
      </c>
      <c r="B10" t="s">
        <v>308</v>
      </c>
      <c r="C10">
        <v>629</v>
      </c>
      <c r="D10">
        <v>938</v>
      </c>
      <c r="E10">
        <v>952</v>
      </c>
      <c r="F10">
        <v>1059</v>
      </c>
      <c r="G10">
        <v>1166</v>
      </c>
      <c r="H10">
        <v>966</v>
      </c>
      <c r="I10">
        <v>859</v>
      </c>
      <c r="J10">
        <v>1152</v>
      </c>
      <c r="K10">
        <v>1166</v>
      </c>
      <c r="L10">
        <v>766</v>
      </c>
      <c r="M10">
        <v>873</v>
      </c>
      <c r="N10">
        <v>209</v>
      </c>
      <c r="O10">
        <v>390</v>
      </c>
      <c r="P10">
        <v>4504</v>
      </c>
      <c r="Q10">
        <v>-330</v>
      </c>
      <c r="R10">
        <v>625</v>
      </c>
      <c r="S10">
        <v>-397</v>
      </c>
      <c r="T10">
        <v>35</v>
      </c>
      <c r="U10">
        <v>1418</v>
      </c>
      <c r="V10">
        <v>978</v>
      </c>
      <c r="W10">
        <v>-207</v>
      </c>
      <c r="X10">
        <v>137</v>
      </c>
      <c r="Y10">
        <v>676</v>
      </c>
      <c r="Z10">
        <v>-700</v>
      </c>
    </row>
    <row r="11" spans="1:26" x14ac:dyDescent="0.25">
      <c r="A11">
        <v>10</v>
      </c>
      <c r="B11" t="s">
        <v>312</v>
      </c>
      <c r="C11">
        <v>7042</v>
      </c>
      <c r="D11">
        <v>9858</v>
      </c>
      <c r="E11">
        <v>11266</v>
      </c>
      <c r="F11">
        <v>12675</v>
      </c>
      <c r="G11">
        <v>14082</v>
      </c>
      <c r="H11">
        <v>12675</v>
      </c>
      <c r="I11">
        <v>11266</v>
      </c>
      <c r="J11">
        <v>12675</v>
      </c>
      <c r="K11">
        <v>14082</v>
      </c>
      <c r="L11">
        <v>11266</v>
      </c>
      <c r="M11">
        <v>12675</v>
      </c>
      <c r="N11">
        <v>11266</v>
      </c>
      <c r="O11">
        <v>4366</v>
      </c>
      <c r="P11">
        <v>11239</v>
      </c>
      <c r="Q11">
        <v>9845</v>
      </c>
      <c r="R11">
        <v>10037</v>
      </c>
      <c r="S11">
        <v>9439</v>
      </c>
      <c r="T11">
        <v>9677</v>
      </c>
      <c r="U11">
        <v>13867</v>
      </c>
      <c r="V11">
        <v>11797</v>
      </c>
      <c r="W11">
        <v>9676</v>
      </c>
      <c r="X11">
        <v>15962</v>
      </c>
      <c r="Y11">
        <v>11103</v>
      </c>
      <c r="Z11">
        <v>5478</v>
      </c>
    </row>
    <row r="12" spans="1:26" x14ac:dyDescent="0.25">
      <c r="A12">
        <v>11</v>
      </c>
      <c r="B12" t="s">
        <v>313</v>
      </c>
      <c r="C12">
        <v>3394</v>
      </c>
      <c r="D12">
        <v>4241</v>
      </c>
      <c r="E12">
        <v>5938</v>
      </c>
      <c r="F12">
        <v>6787</v>
      </c>
      <c r="G12">
        <v>7635</v>
      </c>
      <c r="H12">
        <v>7635</v>
      </c>
      <c r="I12">
        <v>6787</v>
      </c>
      <c r="J12">
        <v>5938</v>
      </c>
      <c r="K12">
        <v>7635</v>
      </c>
      <c r="L12">
        <v>7635</v>
      </c>
      <c r="M12">
        <v>8484</v>
      </c>
      <c r="N12">
        <v>12725</v>
      </c>
      <c r="O12">
        <v>2253</v>
      </c>
      <c r="P12">
        <v>3259</v>
      </c>
      <c r="Q12">
        <v>5810</v>
      </c>
      <c r="R12">
        <v>5846</v>
      </c>
      <c r="S12">
        <v>5880</v>
      </c>
      <c r="T12">
        <v>5227</v>
      </c>
      <c r="U12">
        <v>6162</v>
      </c>
      <c r="V12">
        <v>7301</v>
      </c>
      <c r="W12">
        <v>7121</v>
      </c>
      <c r="X12">
        <v>9224</v>
      </c>
      <c r="Y12">
        <v>14962</v>
      </c>
      <c r="Z12">
        <v>21044</v>
      </c>
    </row>
    <row r="13" spans="1:26" x14ac:dyDescent="0.25">
      <c r="A13">
        <v>12</v>
      </c>
      <c r="B13" t="s">
        <v>314</v>
      </c>
      <c r="C13">
        <v>368344</v>
      </c>
      <c r="D13">
        <v>332082</v>
      </c>
      <c r="E13">
        <v>371109</v>
      </c>
      <c r="F13">
        <v>395065</v>
      </c>
      <c r="G13">
        <v>347696</v>
      </c>
      <c r="H13">
        <v>349470</v>
      </c>
      <c r="I13">
        <v>384101</v>
      </c>
      <c r="J13">
        <v>371306</v>
      </c>
      <c r="K13">
        <v>360668</v>
      </c>
      <c r="L13">
        <v>398023</v>
      </c>
      <c r="M13">
        <v>384095</v>
      </c>
      <c r="N13">
        <v>405779</v>
      </c>
      <c r="O13">
        <v>392733</v>
      </c>
      <c r="P13">
        <v>325461</v>
      </c>
      <c r="Q13">
        <v>370431</v>
      </c>
      <c r="R13">
        <v>364320</v>
      </c>
      <c r="S13">
        <v>340914</v>
      </c>
      <c r="T13">
        <v>359309</v>
      </c>
      <c r="U13">
        <v>390609</v>
      </c>
      <c r="V13">
        <v>347885</v>
      </c>
      <c r="W13">
        <v>323655</v>
      </c>
      <c r="X13">
        <v>362196</v>
      </c>
      <c r="Y13">
        <v>356804</v>
      </c>
      <c r="Z13">
        <v>452957</v>
      </c>
    </row>
    <row r="14" spans="1:26" x14ac:dyDescent="0.25">
      <c r="A14">
        <v>13</v>
      </c>
      <c r="B14" t="s">
        <v>315</v>
      </c>
      <c r="C14">
        <v>79662</v>
      </c>
      <c r="D14">
        <v>87773</v>
      </c>
      <c r="E14">
        <v>97213</v>
      </c>
      <c r="F14">
        <v>86697</v>
      </c>
      <c r="G14">
        <v>80428</v>
      </c>
      <c r="H14">
        <v>88447</v>
      </c>
      <c r="I14">
        <v>62953</v>
      </c>
      <c r="J14">
        <v>73970</v>
      </c>
      <c r="K14">
        <v>76921</v>
      </c>
      <c r="L14">
        <v>67338</v>
      </c>
      <c r="M14">
        <v>68712</v>
      </c>
      <c r="N14">
        <v>88855</v>
      </c>
      <c r="O14">
        <v>92738</v>
      </c>
      <c r="P14">
        <v>87259</v>
      </c>
      <c r="Q14">
        <v>100997</v>
      </c>
      <c r="R14">
        <v>102597</v>
      </c>
      <c r="S14">
        <v>78515</v>
      </c>
      <c r="T14">
        <v>85656</v>
      </c>
      <c r="U14">
        <v>78277</v>
      </c>
      <c r="V14">
        <v>84751</v>
      </c>
      <c r="W14">
        <v>85113</v>
      </c>
      <c r="X14">
        <v>77415</v>
      </c>
      <c r="Y14">
        <v>71356</v>
      </c>
      <c r="Z14">
        <v>100319</v>
      </c>
    </row>
    <row r="15" spans="1:26" x14ac:dyDescent="0.25">
      <c r="A15">
        <v>14</v>
      </c>
      <c r="B15" t="s">
        <v>316</v>
      </c>
      <c r="C15">
        <v>117265</v>
      </c>
      <c r="D15">
        <v>122930</v>
      </c>
      <c r="E15">
        <v>134000</v>
      </c>
      <c r="F15">
        <v>121816</v>
      </c>
      <c r="G15">
        <v>123856</v>
      </c>
      <c r="H15">
        <v>118553</v>
      </c>
      <c r="I15">
        <v>125847</v>
      </c>
      <c r="J15">
        <v>133340</v>
      </c>
      <c r="K15">
        <v>119663</v>
      </c>
      <c r="L15">
        <v>126553</v>
      </c>
      <c r="M15">
        <v>129932</v>
      </c>
      <c r="N15">
        <v>143352</v>
      </c>
      <c r="O15">
        <v>127132</v>
      </c>
      <c r="P15">
        <v>115132</v>
      </c>
      <c r="Q15">
        <v>124781</v>
      </c>
      <c r="R15">
        <v>121193</v>
      </c>
      <c r="S15">
        <v>120672</v>
      </c>
      <c r="T15">
        <v>116427</v>
      </c>
      <c r="U15">
        <v>134191</v>
      </c>
      <c r="V15">
        <v>127306</v>
      </c>
      <c r="W15">
        <v>113720</v>
      </c>
      <c r="X15">
        <v>127452</v>
      </c>
      <c r="Y15">
        <v>123222</v>
      </c>
      <c r="Z15">
        <v>129745</v>
      </c>
    </row>
    <row r="16" spans="1:26" x14ac:dyDescent="0.25">
      <c r="A16">
        <v>15</v>
      </c>
      <c r="B16" t="s">
        <v>318</v>
      </c>
      <c r="C16">
        <v>27239</v>
      </c>
      <c r="D16">
        <v>32685</v>
      </c>
      <c r="E16">
        <v>38133</v>
      </c>
      <c r="F16">
        <v>43582</v>
      </c>
      <c r="G16">
        <v>49028</v>
      </c>
      <c r="H16">
        <v>49028</v>
      </c>
      <c r="I16">
        <v>54476</v>
      </c>
      <c r="J16">
        <v>49028</v>
      </c>
      <c r="K16">
        <v>59923</v>
      </c>
      <c r="L16">
        <v>49028</v>
      </c>
      <c r="M16">
        <v>49028</v>
      </c>
      <c r="N16">
        <v>43582</v>
      </c>
      <c r="O16">
        <v>36254</v>
      </c>
      <c r="P16">
        <v>33947</v>
      </c>
      <c r="Q16">
        <v>24675</v>
      </c>
      <c r="R16">
        <v>20991</v>
      </c>
      <c r="S16">
        <v>52636</v>
      </c>
      <c r="T16">
        <v>35528</v>
      </c>
      <c r="U16">
        <v>23720</v>
      </c>
      <c r="V16">
        <v>77887</v>
      </c>
      <c r="W16">
        <v>35453</v>
      </c>
      <c r="X16">
        <v>55525</v>
      </c>
      <c r="Y16">
        <v>25189</v>
      </c>
      <c r="Z16">
        <v>57591</v>
      </c>
    </row>
    <row r="17" spans="1:26" x14ac:dyDescent="0.25">
      <c r="A17">
        <v>16</v>
      </c>
      <c r="B17" t="s">
        <v>319</v>
      </c>
      <c r="C17">
        <v>67620</v>
      </c>
      <c r="D17">
        <v>78708</v>
      </c>
      <c r="E17">
        <v>92778</v>
      </c>
      <c r="F17">
        <v>89978</v>
      </c>
      <c r="G17">
        <v>90523</v>
      </c>
      <c r="H17">
        <v>104411</v>
      </c>
      <c r="I17">
        <v>101611</v>
      </c>
      <c r="J17">
        <v>101611</v>
      </c>
      <c r="K17">
        <v>115136</v>
      </c>
      <c r="L17">
        <v>101429</v>
      </c>
      <c r="M17">
        <v>101429</v>
      </c>
      <c r="N17">
        <v>92960</v>
      </c>
      <c r="O17">
        <v>43240</v>
      </c>
      <c r="P17">
        <v>61297</v>
      </c>
      <c r="Q17">
        <v>68141</v>
      </c>
      <c r="R17">
        <v>61252</v>
      </c>
      <c r="S17">
        <v>97701</v>
      </c>
      <c r="T17">
        <v>95841</v>
      </c>
      <c r="U17">
        <v>113871</v>
      </c>
      <c r="V17">
        <v>89817</v>
      </c>
      <c r="W17">
        <v>158716</v>
      </c>
      <c r="X17">
        <v>95709</v>
      </c>
      <c r="Y17">
        <v>162266</v>
      </c>
      <c r="Z17">
        <v>155226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804400</v>
      </c>
      <c r="D19">
        <v>820148</v>
      </c>
      <c r="E19">
        <v>907933</v>
      </c>
      <c r="F19">
        <v>906355</v>
      </c>
      <c r="G19">
        <v>864381</v>
      </c>
      <c r="H19">
        <v>973527</v>
      </c>
      <c r="I19">
        <v>898856</v>
      </c>
      <c r="J19">
        <v>910197</v>
      </c>
      <c r="K19">
        <v>907989</v>
      </c>
      <c r="L19">
        <v>922790</v>
      </c>
      <c r="M19">
        <v>922889</v>
      </c>
      <c r="N19">
        <v>978434</v>
      </c>
      <c r="O19">
        <v>863393</v>
      </c>
      <c r="P19">
        <v>785288</v>
      </c>
      <c r="Q19">
        <v>847498</v>
      </c>
      <c r="R19">
        <v>846228</v>
      </c>
      <c r="S19">
        <v>867703</v>
      </c>
      <c r="T19">
        <v>944391</v>
      </c>
      <c r="U19">
        <v>920936</v>
      </c>
      <c r="V19">
        <v>905236</v>
      </c>
      <c r="W19">
        <v>900435</v>
      </c>
      <c r="X19">
        <v>904578</v>
      </c>
      <c r="Y19">
        <v>934606</v>
      </c>
      <c r="Z19">
        <v>1104649</v>
      </c>
    </row>
    <row r="20" spans="1:26" x14ac:dyDescent="0.25">
      <c r="A20">
        <v>19</v>
      </c>
      <c r="B20" t="s">
        <v>323</v>
      </c>
      <c r="C20">
        <v>56259</v>
      </c>
      <c r="D20">
        <v>63573</v>
      </c>
      <c r="E20">
        <v>71179</v>
      </c>
      <c r="F20">
        <v>72256</v>
      </c>
      <c r="G20">
        <v>74102</v>
      </c>
      <c r="H20">
        <v>81416</v>
      </c>
      <c r="I20">
        <v>82495</v>
      </c>
      <c r="J20">
        <v>83965</v>
      </c>
      <c r="K20">
        <v>90999</v>
      </c>
      <c r="L20">
        <v>86126</v>
      </c>
      <c r="M20">
        <v>87008</v>
      </c>
      <c r="N20">
        <v>81175</v>
      </c>
      <c r="O20">
        <v>50198</v>
      </c>
      <c r="P20">
        <v>50110</v>
      </c>
      <c r="Q20">
        <v>59382</v>
      </c>
      <c r="R20">
        <v>76902</v>
      </c>
      <c r="S20">
        <v>92512</v>
      </c>
      <c r="T20">
        <v>78176</v>
      </c>
      <c r="U20">
        <v>94435</v>
      </c>
      <c r="V20">
        <v>71549</v>
      </c>
      <c r="W20">
        <v>130827</v>
      </c>
      <c r="X20">
        <v>87107</v>
      </c>
      <c r="Y20">
        <v>122634</v>
      </c>
      <c r="Z20">
        <v>146849</v>
      </c>
    </row>
    <row r="21" spans="1:26" x14ac:dyDescent="0.25">
      <c r="A21">
        <v>20</v>
      </c>
      <c r="B21" t="s">
        <v>324</v>
      </c>
      <c r="C21">
        <v>170006</v>
      </c>
      <c r="D21">
        <v>187719</v>
      </c>
      <c r="E21">
        <v>186263</v>
      </c>
      <c r="F21">
        <v>191324</v>
      </c>
      <c r="G21">
        <v>215239</v>
      </c>
      <c r="H21">
        <v>199257</v>
      </c>
      <c r="I21">
        <v>200059</v>
      </c>
      <c r="J21">
        <v>214736</v>
      </c>
      <c r="K21">
        <v>216216</v>
      </c>
      <c r="L21">
        <v>197708</v>
      </c>
      <c r="M21">
        <v>217461</v>
      </c>
      <c r="N21">
        <v>191615</v>
      </c>
      <c r="O21">
        <v>167062</v>
      </c>
      <c r="P21">
        <v>198705</v>
      </c>
      <c r="Q21">
        <v>207314</v>
      </c>
      <c r="R21">
        <v>199026</v>
      </c>
      <c r="S21">
        <v>192585</v>
      </c>
      <c r="T21">
        <v>182098</v>
      </c>
      <c r="U21">
        <v>174279</v>
      </c>
      <c r="V21">
        <v>219345</v>
      </c>
      <c r="W21">
        <v>203763</v>
      </c>
      <c r="X21">
        <v>204752</v>
      </c>
      <c r="Y21">
        <v>214805</v>
      </c>
      <c r="Z21">
        <v>245537</v>
      </c>
    </row>
    <row r="22" spans="1:26" x14ac:dyDescent="0.25">
      <c r="A22">
        <v>21</v>
      </c>
      <c r="B22" t="s">
        <v>325</v>
      </c>
      <c r="C22">
        <v>577781</v>
      </c>
      <c r="D22">
        <v>568502</v>
      </c>
      <c r="E22">
        <v>650137</v>
      </c>
      <c r="F22">
        <v>642421</v>
      </c>
      <c r="G22">
        <v>574686</v>
      </c>
      <c r="H22">
        <v>692500</v>
      </c>
      <c r="I22">
        <v>615948</v>
      </c>
      <c r="J22">
        <v>611142</v>
      </c>
      <c r="K22">
        <v>600420</v>
      </c>
      <c r="L22">
        <v>638603</v>
      </c>
      <c r="M22">
        <v>618067</v>
      </c>
      <c r="N22">
        <v>705304</v>
      </c>
      <c r="O22">
        <v>646133</v>
      </c>
      <c r="P22">
        <v>536473</v>
      </c>
      <c r="Q22">
        <v>580802</v>
      </c>
      <c r="R22">
        <v>570300</v>
      </c>
      <c r="S22">
        <v>582606</v>
      </c>
      <c r="T22">
        <v>684117</v>
      </c>
      <c r="U22">
        <v>652222</v>
      </c>
      <c r="V22">
        <v>614341</v>
      </c>
      <c r="W22">
        <v>565845</v>
      </c>
      <c r="X22">
        <v>612719</v>
      </c>
      <c r="Y22">
        <v>597167</v>
      </c>
      <c r="Z22">
        <v>712263</v>
      </c>
    </row>
    <row r="23" spans="1:26" x14ac:dyDescent="0.25">
      <c r="A23">
        <v>22</v>
      </c>
      <c r="B23" t="s">
        <v>326</v>
      </c>
      <c r="C23">
        <v>269777</v>
      </c>
      <c r="D23">
        <v>295185</v>
      </c>
      <c r="E23">
        <v>278223</v>
      </c>
      <c r="F23">
        <v>291261</v>
      </c>
      <c r="G23">
        <v>277983</v>
      </c>
      <c r="H23">
        <v>282042</v>
      </c>
      <c r="I23">
        <v>283527</v>
      </c>
      <c r="J23">
        <v>295326</v>
      </c>
      <c r="K23">
        <v>273752</v>
      </c>
      <c r="L23">
        <v>280018</v>
      </c>
      <c r="M23">
        <v>265636</v>
      </c>
      <c r="N23">
        <v>283317</v>
      </c>
      <c r="O23">
        <v>248860</v>
      </c>
      <c r="P23">
        <v>284416</v>
      </c>
      <c r="Q23">
        <v>278700</v>
      </c>
      <c r="R23">
        <v>281600</v>
      </c>
      <c r="S23">
        <v>276908</v>
      </c>
      <c r="T23">
        <v>315489</v>
      </c>
      <c r="U23">
        <v>288509</v>
      </c>
      <c r="V23">
        <v>297204</v>
      </c>
      <c r="W23">
        <v>277887</v>
      </c>
      <c r="X23">
        <v>310414</v>
      </c>
      <c r="Y23">
        <v>281182</v>
      </c>
      <c r="Z23">
        <v>306585</v>
      </c>
    </row>
    <row r="24" spans="1:26" x14ac:dyDescent="0.25">
      <c r="A24">
        <v>23</v>
      </c>
      <c r="B24" t="s">
        <v>327</v>
      </c>
      <c r="C24">
        <v>50303</v>
      </c>
      <c r="D24">
        <v>51520</v>
      </c>
      <c r="E24">
        <v>50640</v>
      </c>
      <c r="F24">
        <v>51864</v>
      </c>
      <c r="G24">
        <v>51457</v>
      </c>
      <c r="H24">
        <v>47791</v>
      </c>
      <c r="I24">
        <v>59281</v>
      </c>
      <c r="J24">
        <v>58429</v>
      </c>
      <c r="K24">
        <v>56237</v>
      </c>
      <c r="L24">
        <v>60448</v>
      </c>
      <c r="M24">
        <v>57334</v>
      </c>
      <c r="N24">
        <v>51528</v>
      </c>
      <c r="O24">
        <v>41845</v>
      </c>
      <c r="P24">
        <v>49528</v>
      </c>
      <c r="Q24">
        <v>50394</v>
      </c>
      <c r="R24">
        <v>52506</v>
      </c>
      <c r="S24">
        <v>50617</v>
      </c>
      <c r="T24">
        <v>52244</v>
      </c>
      <c r="U24">
        <v>48361</v>
      </c>
      <c r="V24">
        <v>51354</v>
      </c>
      <c r="W24">
        <v>54595</v>
      </c>
      <c r="X24">
        <v>56461</v>
      </c>
      <c r="Y24">
        <v>56241</v>
      </c>
      <c r="Z24">
        <v>53175</v>
      </c>
    </row>
    <row r="25" spans="1:26" x14ac:dyDescent="0.25">
      <c r="A25">
        <v>24</v>
      </c>
      <c r="B25" t="s">
        <v>328</v>
      </c>
      <c r="C25">
        <v>169317</v>
      </c>
      <c r="D25">
        <v>191013</v>
      </c>
      <c r="E25">
        <v>206153</v>
      </c>
      <c r="F25">
        <v>170532</v>
      </c>
      <c r="G25">
        <v>168385</v>
      </c>
      <c r="H25">
        <v>168066</v>
      </c>
      <c r="I25">
        <v>170227</v>
      </c>
      <c r="J25">
        <v>158219</v>
      </c>
      <c r="K25">
        <v>171063</v>
      </c>
      <c r="L25">
        <v>159631</v>
      </c>
      <c r="M25">
        <v>168463</v>
      </c>
      <c r="N25">
        <v>161447</v>
      </c>
      <c r="O25">
        <v>162182</v>
      </c>
      <c r="P25">
        <v>157281</v>
      </c>
      <c r="Q25">
        <v>217053</v>
      </c>
      <c r="R25">
        <v>165881</v>
      </c>
      <c r="S25">
        <v>161030</v>
      </c>
      <c r="T25">
        <v>152468</v>
      </c>
      <c r="U25">
        <v>163830</v>
      </c>
      <c r="V25">
        <v>162910</v>
      </c>
      <c r="W25">
        <v>170293</v>
      </c>
      <c r="X25">
        <v>180635</v>
      </c>
      <c r="Y25">
        <v>164872</v>
      </c>
      <c r="Z25">
        <v>185561</v>
      </c>
    </row>
    <row r="26" spans="1:26" x14ac:dyDescent="0.25">
      <c r="A26">
        <v>25</v>
      </c>
      <c r="B26" t="s">
        <v>329</v>
      </c>
      <c r="C26">
        <v>489397</v>
      </c>
      <c r="D26">
        <v>537718</v>
      </c>
      <c r="E26">
        <v>535016</v>
      </c>
      <c r="F26">
        <v>513657</v>
      </c>
      <c r="G26">
        <v>497825</v>
      </c>
      <c r="H26">
        <v>497899</v>
      </c>
      <c r="I26">
        <v>513035</v>
      </c>
      <c r="J26">
        <v>511974</v>
      </c>
      <c r="K26">
        <v>501052</v>
      </c>
      <c r="L26">
        <v>500097</v>
      </c>
      <c r="M26">
        <v>491433</v>
      </c>
      <c r="N26">
        <v>496292</v>
      </c>
      <c r="O26">
        <v>453487</v>
      </c>
      <c r="P26">
        <v>492133</v>
      </c>
      <c r="Q26">
        <v>547070</v>
      </c>
      <c r="R26">
        <v>500857</v>
      </c>
      <c r="S26">
        <v>489482</v>
      </c>
      <c r="T26">
        <v>521127</v>
      </c>
      <c r="U26">
        <v>501581</v>
      </c>
      <c r="V26">
        <v>512371</v>
      </c>
      <c r="W26">
        <v>503715</v>
      </c>
      <c r="X26">
        <v>548487</v>
      </c>
      <c r="Y26">
        <v>503291</v>
      </c>
      <c r="Z26">
        <v>546212</v>
      </c>
    </row>
    <row r="27" spans="1:26" x14ac:dyDescent="0.25">
      <c r="A27">
        <v>26</v>
      </c>
      <c r="B27" t="s">
        <v>330</v>
      </c>
      <c r="C27">
        <v>88384</v>
      </c>
      <c r="D27">
        <v>30784</v>
      </c>
      <c r="E27">
        <v>115121</v>
      </c>
      <c r="F27">
        <v>128764</v>
      </c>
      <c r="G27">
        <v>76861</v>
      </c>
      <c r="H27">
        <v>194601</v>
      </c>
      <c r="I27">
        <v>102913</v>
      </c>
      <c r="J27">
        <v>99168</v>
      </c>
      <c r="K27">
        <v>99368</v>
      </c>
      <c r="L27">
        <v>138506</v>
      </c>
      <c r="M27">
        <v>126634</v>
      </c>
      <c r="N27">
        <v>209012</v>
      </c>
      <c r="O27">
        <v>192646</v>
      </c>
      <c r="P27">
        <v>44340</v>
      </c>
      <c r="Q27">
        <v>33732</v>
      </c>
      <c r="R27">
        <v>69443</v>
      </c>
      <c r="S27">
        <v>93124</v>
      </c>
      <c r="T27">
        <v>162990</v>
      </c>
      <c r="U27">
        <v>150641</v>
      </c>
      <c r="V27">
        <v>101971</v>
      </c>
      <c r="W27">
        <v>62131</v>
      </c>
      <c r="X27">
        <v>64231</v>
      </c>
      <c r="Y27">
        <v>93876</v>
      </c>
      <c r="Z27">
        <v>166051</v>
      </c>
    </row>
    <row r="28" spans="1:26" x14ac:dyDescent="0.25">
      <c r="A28">
        <v>27</v>
      </c>
      <c r="B28" t="s">
        <v>364</v>
      </c>
      <c r="C28">
        <v>132399</v>
      </c>
      <c r="D28">
        <v>74750</v>
      </c>
      <c r="E28">
        <v>157740</v>
      </c>
      <c r="F28">
        <v>171067</v>
      </c>
      <c r="G28">
        <v>117521</v>
      </c>
      <c r="H28">
        <v>234454</v>
      </c>
      <c r="I28">
        <v>141302</v>
      </c>
      <c r="J28">
        <v>137404</v>
      </c>
      <c r="K28">
        <v>140763</v>
      </c>
      <c r="L28">
        <v>179681</v>
      </c>
      <c r="M28">
        <v>167677</v>
      </c>
      <c r="N28">
        <v>249089</v>
      </c>
      <c r="O28">
        <v>234162</v>
      </c>
      <c r="P28">
        <v>89647</v>
      </c>
      <c r="Q28">
        <v>77762</v>
      </c>
      <c r="R28">
        <v>111772</v>
      </c>
      <c r="S28">
        <v>136263</v>
      </c>
      <c r="T28">
        <v>206434</v>
      </c>
      <c r="U28">
        <v>191975</v>
      </c>
      <c r="V28">
        <v>143289</v>
      </c>
      <c r="W28">
        <v>103388</v>
      </c>
      <c r="X28">
        <v>105554</v>
      </c>
      <c r="Y28">
        <v>136332</v>
      </c>
      <c r="Z28">
        <v>208970</v>
      </c>
    </row>
    <row r="29" spans="1:26" x14ac:dyDescent="0.25">
      <c r="A29">
        <v>41</v>
      </c>
      <c r="B29" t="s">
        <v>889</v>
      </c>
      <c r="C29">
        <v>-83202</v>
      </c>
      <c r="D29">
        <v>-43727</v>
      </c>
      <c r="E29">
        <v>326351</v>
      </c>
      <c r="F29">
        <v>293473</v>
      </c>
      <c r="G29">
        <v>305443</v>
      </c>
      <c r="H29">
        <v>206620</v>
      </c>
      <c r="I29">
        <v>356163</v>
      </c>
      <c r="J29">
        <v>356332</v>
      </c>
      <c r="K29">
        <v>349801</v>
      </c>
      <c r="L29">
        <v>320128</v>
      </c>
      <c r="M29">
        <v>385785</v>
      </c>
      <c r="N29">
        <v>312362</v>
      </c>
      <c r="O29">
        <v>-45192</v>
      </c>
      <c r="P29">
        <v>128095</v>
      </c>
      <c r="Q29">
        <v>192175</v>
      </c>
      <c r="R29">
        <v>253574</v>
      </c>
      <c r="S29">
        <v>286871</v>
      </c>
      <c r="T29">
        <v>212261</v>
      </c>
      <c r="U29">
        <v>405598</v>
      </c>
      <c r="V29">
        <v>261658</v>
      </c>
      <c r="W29">
        <v>455518</v>
      </c>
      <c r="X29">
        <v>347447</v>
      </c>
      <c r="Y29">
        <v>251289</v>
      </c>
      <c r="Z29">
        <v>83646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16</v>
      </c>
      <c r="P32">
        <v>13</v>
      </c>
      <c r="Q32">
        <v>82</v>
      </c>
      <c r="R32">
        <v>13</v>
      </c>
      <c r="S32">
        <v>29</v>
      </c>
      <c r="T32">
        <v>18</v>
      </c>
      <c r="U32">
        <v>54</v>
      </c>
      <c r="V32">
        <v>50</v>
      </c>
      <c r="W32">
        <v>5</v>
      </c>
      <c r="X32">
        <v>40</v>
      </c>
      <c r="Y32">
        <v>15</v>
      </c>
      <c r="Z32">
        <v>11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4</v>
      </c>
      <c r="Q33">
        <v>7</v>
      </c>
      <c r="R33">
        <v>7</v>
      </c>
      <c r="S33">
        <v>23</v>
      </c>
      <c r="T33">
        <v>11</v>
      </c>
      <c r="U33">
        <v>12</v>
      </c>
      <c r="V33">
        <v>6</v>
      </c>
      <c r="W33">
        <v>9</v>
      </c>
      <c r="X33">
        <v>10</v>
      </c>
      <c r="Y33">
        <v>11</v>
      </c>
      <c r="Z33">
        <v>35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2</v>
      </c>
      <c r="R34">
        <v>2</v>
      </c>
      <c r="S34">
        <v>1</v>
      </c>
      <c r="T34">
        <v>2</v>
      </c>
      <c r="U34">
        <v>4</v>
      </c>
      <c r="V34">
        <v>9</v>
      </c>
      <c r="W34">
        <v>3</v>
      </c>
      <c r="X34">
        <v>5</v>
      </c>
      <c r="Y34">
        <v>5</v>
      </c>
      <c r="Z34">
        <v>6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6</v>
      </c>
      <c r="R35">
        <v>14</v>
      </c>
      <c r="S35">
        <v>10</v>
      </c>
      <c r="T35">
        <v>0</v>
      </c>
      <c r="U35">
        <v>4</v>
      </c>
      <c r="V35">
        <v>1</v>
      </c>
      <c r="W35">
        <v>2</v>
      </c>
      <c r="X35">
        <v>2</v>
      </c>
      <c r="Y35">
        <v>2</v>
      </c>
      <c r="Z35">
        <v>15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5</v>
      </c>
      <c r="Q36">
        <v>5</v>
      </c>
      <c r="R36">
        <v>6</v>
      </c>
      <c r="S36">
        <v>5</v>
      </c>
      <c r="T36">
        <v>2</v>
      </c>
      <c r="U36">
        <v>4</v>
      </c>
      <c r="V36">
        <v>8</v>
      </c>
      <c r="W36">
        <v>3</v>
      </c>
      <c r="X36">
        <v>5</v>
      </c>
      <c r="Y36">
        <v>4</v>
      </c>
      <c r="Z36">
        <v>6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1</v>
      </c>
      <c r="Q37">
        <v>3</v>
      </c>
      <c r="R37">
        <v>1</v>
      </c>
      <c r="S37">
        <v>-10</v>
      </c>
      <c r="T37">
        <v>-3</v>
      </c>
      <c r="U37">
        <v>4</v>
      </c>
      <c r="V37">
        <v>0</v>
      </c>
      <c r="W37">
        <v>2</v>
      </c>
      <c r="X37">
        <v>2</v>
      </c>
      <c r="Y37">
        <v>-2</v>
      </c>
      <c r="Z37">
        <v>15</v>
      </c>
    </row>
    <row r="38" spans="1:26" x14ac:dyDescent="0.25">
      <c r="A38">
        <v>58</v>
      </c>
      <c r="B38" t="s">
        <v>991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360</v>
      </c>
      <c r="D39">
        <v>503</v>
      </c>
      <c r="E39">
        <v>575</v>
      </c>
      <c r="F39">
        <v>647</v>
      </c>
      <c r="G39">
        <v>719</v>
      </c>
      <c r="H39">
        <v>647</v>
      </c>
      <c r="I39">
        <v>575</v>
      </c>
      <c r="J39">
        <v>647</v>
      </c>
      <c r="K39">
        <v>719</v>
      </c>
      <c r="L39">
        <v>575</v>
      </c>
      <c r="M39">
        <v>647</v>
      </c>
      <c r="N39">
        <v>575</v>
      </c>
      <c r="O39">
        <v>0</v>
      </c>
      <c r="P39">
        <v>253</v>
      </c>
      <c r="Q39">
        <v>0</v>
      </c>
      <c r="R39">
        <v>33</v>
      </c>
      <c r="S39">
        <v>1456</v>
      </c>
      <c r="T39">
        <v>480</v>
      </c>
      <c r="U39">
        <v>2193</v>
      </c>
      <c r="V39">
        <v>120</v>
      </c>
      <c r="W39">
        <v>2103</v>
      </c>
      <c r="X39">
        <v>80</v>
      </c>
      <c r="Y39">
        <v>0</v>
      </c>
      <c r="Z39">
        <v>320</v>
      </c>
    </row>
    <row r="40" spans="1:26" x14ac:dyDescent="0.25">
      <c r="A40">
        <v>109</v>
      </c>
      <c r="B40" t="s">
        <v>310</v>
      </c>
      <c r="C40">
        <v>142</v>
      </c>
      <c r="D40">
        <v>178</v>
      </c>
      <c r="E40">
        <v>249</v>
      </c>
      <c r="F40">
        <v>285</v>
      </c>
      <c r="G40">
        <v>320</v>
      </c>
      <c r="H40">
        <v>320</v>
      </c>
      <c r="I40">
        <v>285</v>
      </c>
      <c r="J40">
        <v>249</v>
      </c>
      <c r="K40">
        <v>320</v>
      </c>
      <c r="L40">
        <v>320</v>
      </c>
      <c r="M40">
        <v>356</v>
      </c>
      <c r="N40">
        <v>534</v>
      </c>
      <c r="O40">
        <v>416</v>
      </c>
      <c r="P40">
        <v>416</v>
      </c>
      <c r="Q40">
        <v>416</v>
      </c>
      <c r="R40">
        <v>0</v>
      </c>
      <c r="S40">
        <v>53</v>
      </c>
      <c r="T40">
        <v>87</v>
      </c>
      <c r="U40">
        <v>0</v>
      </c>
      <c r="V40">
        <v>0</v>
      </c>
      <c r="W40">
        <v>0</v>
      </c>
      <c r="X40">
        <v>142</v>
      </c>
      <c r="Y40">
        <v>0</v>
      </c>
      <c r="Z40">
        <v>3071</v>
      </c>
    </row>
    <row r="41" spans="1:26" x14ac:dyDescent="0.25">
      <c r="A41">
        <v>110</v>
      </c>
      <c r="B41" t="s">
        <v>311</v>
      </c>
      <c r="C41">
        <v>218</v>
      </c>
      <c r="D41">
        <v>325</v>
      </c>
      <c r="E41">
        <v>326</v>
      </c>
      <c r="F41">
        <v>362</v>
      </c>
      <c r="G41">
        <v>399</v>
      </c>
      <c r="H41">
        <v>327</v>
      </c>
      <c r="I41">
        <v>290</v>
      </c>
      <c r="J41">
        <v>398</v>
      </c>
      <c r="K41">
        <v>399</v>
      </c>
      <c r="L41">
        <v>255</v>
      </c>
      <c r="M41">
        <v>291</v>
      </c>
      <c r="N41">
        <v>41</v>
      </c>
      <c r="O41">
        <v>-416</v>
      </c>
      <c r="P41">
        <v>-164</v>
      </c>
      <c r="Q41">
        <v>-416</v>
      </c>
      <c r="R41">
        <v>33</v>
      </c>
      <c r="S41">
        <v>1403</v>
      </c>
      <c r="T41">
        <v>393</v>
      </c>
      <c r="U41">
        <v>2193</v>
      </c>
      <c r="V41">
        <v>120</v>
      </c>
      <c r="W41">
        <v>2103</v>
      </c>
      <c r="X41">
        <v>-62</v>
      </c>
      <c r="Y41">
        <v>0</v>
      </c>
      <c r="Z41">
        <v>-2751</v>
      </c>
    </row>
    <row r="42" spans="1:26" x14ac:dyDescent="0.25">
      <c r="A42">
        <v>111</v>
      </c>
      <c r="B42" t="s">
        <v>317</v>
      </c>
      <c r="C42">
        <v>11831</v>
      </c>
      <c r="D42">
        <v>13905</v>
      </c>
      <c r="E42">
        <v>15207</v>
      </c>
      <c r="F42">
        <v>17723</v>
      </c>
      <c r="G42">
        <v>17682</v>
      </c>
      <c r="H42">
        <v>114074</v>
      </c>
      <c r="I42">
        <v>17859</v>
      </c>
      <c r="J42">
        <v>19481</v>
      </c>
      <c r="K42">
        <v>18762</v>
      </c>
      <c r="L42">
        <v>19341</v>
      </c>
      <c r="M42">
        <v>20487</v>
      </c>
      <c r="N42">
        <v>22611</v>
      </c>
      <c r="O42">
        <v>12920</v>
      </c>
      <c r="P42">
        <v>12610</v>
      </c>
      <c r="Q42">
        <v>12875</v>
      </c>
      <c r="R42">
        <v>12788</v>
      </c>
      <c r="S42">
        <v>31262</v>
      </c>
      <c r="T42">
        <v>109142</v>
      </c>
      <c r="U42">
        <v>15560</v>
      </c>
      <c r="V42">
        <v>21583</v>
      </c>
      <c r="W42">
        <v>17646</v>
      </c>
      <c r="X42">
        <v>19986</v>
      </c>
      <c r="Y42">
        <v>20066</v>
      </c>
      <c r="Z42">
        <v>22274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1</v>
      </c>
      <c r="Q43">
        <v>0</v>
      </c>
      <c r="R43">
        <v>0</v>
      </c>
      <c r="S43">
        <v>1</v>
      </c>
      <c r="T43">
        <v>3</v>
      </c>
      <c r="U43">
        <v>24</v>
      </c>
      <c r="V43">
        <v>1</v>
      </c>
      <c r="W43">
        <v>3</v>
      </c>
      <c r="X43">
        <v>1</v>
      </c>
      <c r="Y43">
        <v>0</v>
      </c>
      <c r="Z43">
        <v>0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1</v>
      </c>
      <c r="Q44">
        <v>0</v>
      </c>
      <c r="R44">
        <v>0</v>
      </c>
      <c r="S44">
        <v>1</v>
      </c>
      <c r="T44">
        <v>1</v>
      </c>
      <c r="U44">
        <v>0</v>
      </c>
      <c r="V44">
        <v>0</v>
      </c>
      <c r="W44">
        <v>0</v>
      </c>
      <c r="X44">
        <v>2</v>
      </c>
      <c r="Y44">
        <v>0</v>
      </c>
      <c r="Z44">
        <v>10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12</v>
      </c>
      <c r="P45">
        <v>9</v>
      </c>
      <c r="Q45">
        <v>75</v>
      </c>
      <c r="R45">
        <v>6</v>
      </c>
      <c r="S45">
        <v>6</v>
      </c>
      <c r="T45">
        <v>7</v>
      </c>
      <c r="U45">
        <v>42</v>
      </c>
      <c r="V45">
        <v>44</v>
      </c>
      <c r="W45">
        <v>-4</v>
      </c>
      <c r="X45">
        <v>30</v>
      </c>
      <c r="Y45">
        <v>4</v>
      </c>
      <c r="Z45">
        <v>-24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-4</v>
      </c>
      <c r="P46">
        <v>-3</v>
      </c>
      <c r="Q46">
        <v>-4</v>
      </c>
      <c r="R46">
        <v>-12</v>
      </c>
      <c r="S46">
        <v>-9</v>
      </c>
      <c r="T46">
        <v>2</v>
      </c>
      <c r="U46">
        <v>0</v>
      </c>
      <c r="V46">
        <v>8</v>
      </c>
      <c r="W46">
        <v>1</v>
      </c>
      <c r="X46">
        <v>3</v>
      </c>
      <c r="Y46">
        <v>3</v>
      </c>
      <c r="Z46">
        <v>-9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4</v>
      </c>
      <c r="Q47">
        <v>2</v>
      </c>
      <c r="R47">
        <v>5</v>
      </c>
      <c r="S47">
        <v>15</v>
      </c>
      <c r="T47">
        <v>5</v>
      </c>
      <c r="U47">
        <v>0</v>
      </c>
      <c r="V47">
        <v>8</v>
      </c>
      <c r="W47">
        <v>1</v>
      </c>
      <c r="X47">
        <v>3</v>
      </c>
      <c r="Y47">
        <v>6</v>
      </c>
      <c r="Z47">
        <v>-9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1</v>
      </c>
      <c r="Q48">
        <v>0</v>
      </c>
      <c r="R48">
        <v>0</v>
      </c>
      <c r="S48">
        <v>1</v>
      </c>
      <c r="T48">
        <v>3</v>
      </c>
      <c r="U48">
        <v>24</v>
      </c>
      <c r="V48">
        <v>1</v>
      </c>
      <c r="W48">
        <v>3</v>
      </c>
      <c r="X48">
        <v>1</v>
      </c>
      <c r="Y48">
        <v>0</v>
      </c>
      <c r="Z48">
        <v>0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551</v>
      </c>
      <c r="O49">
        <v>0</v>
      </c>
      <c r="P49">
        <v>9</v>
      </c>
      <c r="Q49">
        <v>84</v>
      </c>
      <c r="R49">
        <v>90</v>
      </c>
      <c r="S49">
        <v>96</v>
      </c>
      <c r="T49">
        <v>103</v>
      </c>
      <c r="U49">
        <v>145</v>
      </c>
      <c r="V49">
        <v>189</v>
      </c>
      <c r="W49">
        <v>185</v>
      </c>
      <c r="X49">
        <v>215</v>
      </c>
      <c r="Y49">
        <v>219</v>
      </c>
      <c r="Z49">
        <v>551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-3</v>
      </c>
      <c r="Q50">
        <v>-7</v>
      </c>
      <c r="R50">
        <v>-19</v>
      </c>
      <c r="S50">
        <v>-28</v>
      </c>
      <c r="T50">
        <v>-26</v>
      </c>
      <c r="U50">
        <v>-26</v>
      </c>
      <c r="V50">
        <v>-18</v>
      </c>
      <c r="W50">
        <v>-17</v>
      </c>
      <c r="X50">
        <v>-14</v>
      </c>
      <c r="Y50">
        <v>-11</v>
      </c>
      <c r="Z50">
        <v>-20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4</v>
      </c>
      <c r="Q51">
        <v>6</v>
      </c>
      <c r="R51">
        <v>11</v>
      </c>
      <c r="S51">
        <v>26</v>
      </c>
      <c r="T51">
        <v>31</v>
      </c>
      <c r="U51">
        <v>31</v>
      </c>
      <c r="V51">
        <v>39</v>
      </c>
      <c r="W51">
        <v>40</v>
      </c>
      <c r="X51">
        <v>43</v>
      </c>
      <c r="Y51">
        <v>49</v>
      </c>
      <c r="Z51">
        <v>40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1</v>
      </c>
      <c r="Q52">
        <v>1</v>
      </c>
      <c r="R52">
        <v>1</v>
      </c>
      <c r="S52">
        <v>2</v>
      </c>
      <c r="T52">
        <v>5</v>
      </c>
      <c r="U52">
        <v>29</v>
      </c>
      <c r="V52">
        <v>30</v>
      </c>
      <c r="W52">
        <v>33</v>
      </c>
      <c r="X52">
        <v>34</v>
      </c>
      <c r="Y52">
        <v>34</v>
      </c>
      <c r="Z52">
        <v>34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44</v>
      </c>
      <c r="Q53">
        <v>8</v>
      </c>
      <c r="R53">
        <v>7</v>
      </c>
      <c r="S53">
        <v>23</v>
      </c>
      <c r="T53">
        <v>10</v>
      </c>
      <c r="U53">
        <v>8</v>
      </c>
      <c r="V53">
        <v>3</v>
      </c>
      <c r="W53">
        <v>4</v>
      </c>
      <c r="X53">
        <v>4</v>
      </c>
      <c r="Y53">
        <v>5</v>
      </c>
      <c r="Z53">
        <v>17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-100</v>
      </c>
      <c r="Q54">
        <v>-85</v>
      </c>
      <c r="R54">
        <v>-73</v>
      </c>
      <c r="S54">
        <v>-35</v>
      </c>
      <c r="T54">
        <v>0</v>
      </c>
      <c r="U54">
        <v>-15</v>
      </c>
      <c r="V54">
        <v>-5</v>
      </c>
      <c r="W54">
        <v>-11</v>
      </c>
      <c r="X54">
        <v>-14</v>
      </c>
      <c r="Y54">
        <v>-18</v>
      </c>
      <c r="Z54">
        <v>-75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25</v>
      </c>
      <c r="Q55">
        <v>50</v>
      </c>
      <c r="R55">
        <v>9</v>
      </c>
      <c r="S55">
        <v>-38</v>
      </c>
      <c r="T55">
        <v>-9</v>
      </c>
      <c r="U55">
        <v>12</v>
      </c>
      <c r="V55">
        <v>0</v>
      </c>
      <c r="W55">
        <v>5</v>
      </c>
      <c r="X55">
        <v>4</v>
      </c>
      <c r="Y55">
        <v>-4</v>
      </c>
      <c r="Z55">
        <v>37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100</v>
      </c>
      <c r="Q56">
        <v>0</v>
      </c>
      <c r="R56">
        <v>0</v>
      </c>
      <c r="S56">
        <v>50</v>
      </c>
      <c r="T56">
        <v>20</v>
      </c>
      <c r="U56">
        <v>0</v>
      </c>
      <c r="V56">
        <v>0</v>
      </c>
      <c r="W56">
        <v>0</v>
      </c>
      <c r="X56">
        <v>5</v>
      </c>
      <c r="Y56">
        <v>0</v>
      </c>
      <c r="Z56">
        <v>29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9736</v>
      </c>
      <c r="Q64">
        <v>0</v>
      </c>
      <c r="R64">
        <v>2145</v>
      </c>
      <c r="S64">
        <v>1002</v>
      </c>
      <c r="T64">
        <v>5326</v>
      </c>
      <c r="U64">
        <v>12123</v>
      </c>
      <c r="V64">
        <v>2711</v>
      </c>
      <c r="W64">
        <v>41247</v>
      </c>
      <c r="X64">
        <v>169</v>
      </c>
      <c r="Y64">
        <v>33472</v>
      </c>
      <c r="Z64">
        <v>22098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10620</v>
      </c>
      <c r="P65">
        <v>5423</v>
      </c>
      <c r="Q65">
        <v>7614</v>
      </c>
      <c r="R65">
        <v>5279</v>
      </c>
      <c r="S65">
        <v>1615</v>
      </c>
      <c r="T65">
        <v>1100</v>
      </c>
      <c r="U65">
        <v>1500</v>
      </c>
      <c r="V65">
        <v>682</v>
      </c>
      <c r="W65">
        <v>710</v>
      </c>
      <c r="X65">
        <v>200</v>
      </c>
      <c r="Y65">
        <v>50</v>
      </c>
      <c r="Z65">
        <v>12222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-3356</v>
      </c>
      <c r="P67">
        <v>-555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400</v>
      </c>
      <c r="P69">
        <v>7443</v>
      </c>
      <c r="Q69">
        <v>0</v>
      </c>
      <c r="R69">
        <v>1500</v>
      </c>
      <c r="S69">
        <v>4806</v>
      </c>
      <c r="T69">
        <v>-4556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12513</v>
      </c>
      <c r="P70">
        <v>13869</v>
      </c>
      <c r="Q70">
        <v>2050</v>
      </c>
      <c r="R70">
        <v>3476</v>
      </c>
      <c r="S70">
        <v>17989</v>
      </c>
      <c r="T70">
        <v>16731</v>
      </c>
      <c r="U70">
        <v>42818</v>
      </c>
      <c r="V70">
        <v>6290</v>
      </c>
      <c r="W70">
        <v>16283</v>
      </c>
      <c r="X70">
        <v>14653</v>
      </c>
      <c r="Y70">
        <v>1620</v>
      </c>
      <c r="Z70">
        <v>2968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10</v>
      </c>
      <c r="P71">
        <v>10</v>
      </c>
      <c r="Q71">
        <v>7</v>
      </c>
      <c r="R71">
        <v>19</v>
      </c>
      <c r="S71">
        <v>10</v>
      </c>
      <c r="T71">
        <v>13</v>
      </c>
      <c r="U71">
        <v>4</v>
      </c>
      <c r="V71">
        <v>15</v>
      </c>
      <c r="W71">
        <v>17</v>
      </c>
      <c r="X71">
        <v>7</v>
      </c>
      <c r="Y71">
        <v>9</v>
      </c>
      <c r="Z71">
        <v>5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14</v>
      </c>
      <c r="P72">
        <v>7</v>
      </c>
      <c r="Q72">
        <v>6</v>
      </c>
      <c r="R72">
        <v>8</v>
      </c>
      <c r="S72">
        <v>10</v>
      </c>
      <c r="T72">
        <v>7</v>
      </c>
      <c r="U72">
        <v>23</v>
      </c>
      <c r="V72">
        <v>2</v>
      </c>
      <c r="W72">
        <v>27</v>
      </c>
      <c r="X72">
        <v>12</v>
      </c>
      <c r="Y72">
        <v>12</v>
      </c>
      <c r="Z72">
        <v>26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13</v>
      </c>
      <c r="Q76">
        <v>34</v>
      </c>
      <c r="R76">
        <v>14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7</v>
      </c>
      <c r="Q77">
        <v>0</v>
      </c>
      <c r="R77">
        <v>11</v>
      </c>
      <c r="S77">
        <v>13</v>
      </c>
      <c r="T77">
        <v>12</v>
      </c>
      <c r="U77">
        <v>0</v>
      </c>
      <c r="V77">
        <v>7</v>
      </c>
      <c r="W77">
        <v>15</v>
      </c>
      <c r="X77">
        <v>5</v>
      </c>
      <c r="Y77">
        <v>21</v>
      </c>
      <c r="Z77">
        <v>0</v>
      </c>
    </row>
    <row r="78" spans="1:26" x14ac:dyDescent="0.25">
      <c r="A78">
        <v>259</v>
      </c>
      <c r="B78" t="s">
        <v>992</v>
      </c>
      <c r="C78">
        <v>4</v>
      </c>
      <c r="D78">
        <v>4</v>
      </c>
      <c r="E78">
        <v>4</v>
      </c>
      <c r="F78">
        <v>4</v>
      </c>
      <c r="G78">
        <v>4</v>
      </c>
      <c r="H78">
        <v>4</v>
      </c>
      <c r="I78">
        <v>4</v>
      </c>
      <c r="J78">
        <v>4</v>
      </c>
      <c r="K78">
        <v>4</v>
      </c>
      <c r="L78">
        <v>4</v>
      </c>
      <c r="M78">
        <v>4</v>
      </c>
      <c r="N78">
        <v>4</v>
      </c>
      <c r="O78">
        <v>0</v>
      </c>
      <c r="P78">
        <v>4</v>
      </c>
      <c r="Q78">
        <v>4</v>
      </c>
      <c r="R78">
        <v>4</v>
      </c>
      <c r="S78">
        <v>4</v>
      </c>
      <c r="T78">
        <v>4</v>
      </c>
      <c r="U78">
        <v>4</v>
      </c>
      <c r="V78">
        <v>4</v>
      </c>
      <c r="W78">
        <v>4</v>
      </c>
      <c r="X78">
        <v>4</v>
      </c>
      <c r="Y78">
        <v>4</v>
      </c>
      <c r="Z78">
        <v>4</v>
      </c>
    </row>
    <row r="79" spans="1:26" x14ac:dyDescent="0.25">
      <c r="A79">
        <v>260</v>
      </c>
      <c r="B79" t="s">
        <v>993</v>
      </c>
      <c r="C79">
        <v>4</v>
      </c>
      <c r="D79">
        <v>4</v>
      </c>
      <c r="E79">
        <v>4</v>
      </c>
      <c r="F79">
        <v>4</v>
      </c>
      <c r="G79">
        <v>4</v>
      </c>
      <c r="H79">
        <v>4</v>
      </c>
      <c r="I79">
        <v>4</v>
      </c>
      <c r="J79">
        <v>4</v>
      </c>
      <c r="K79">
        <v>4</v>
      </c>
      <c r="L79">
        <v>4</v>
      </c>
      <c r="M79">
        <v>4</v>
      </c>
      <c r="N79">
        <v>4</v>
      </c>
      <c r="O79">
        <v>0</v>
      </c>
      <c r="P79">
        <v>4</v>
      </c>
      <c r="Q79">
        <v>4</v>
      </c>
      <c r="R79">
        <v>4</v>
      </c>
      <c r="S79">
        <v>4</v>
      </c>
      <c r="T79">
        <v>4</v>
      </c>
      <c r="U79">
        <v>4</v>
      </c>
      <c r="V79">
        <v>4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994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4</v>
      </c>
      <c r="S80">
        <v>4</v>
      </c>
      <c r="T80">
        <v>4</v>
      </c>
      <c r="U80">
        <v>4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262</v>
      </c>
      <c r="B81" t="s">
        <v>995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0</v>
      </c>
      <c r="P81">
        <v>4</v>
      </c>
      <c r="Q81">
        <v>4</v>
      </c>
      <c r="R81">
        <v>4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263</v>
      </c>
      <c r="B82" t="s">
        <v>996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0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264</v>
      </c>
      <c r="B83" t="s">
        <v>997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0</v>
      </c>
      <c r="P83">
        <v>4</v>
      </c>
      <c r="Q83">
        <v>4</v>
      </c>
      <c r="R83">
        <v>4</v>
      </c>
      <c r="S83">
        <v>4</v>
      </c>
      <c r="T83">
        <v>4</v>
      </c>
      <c r="U83">
        <v>4</v>
      </c>
      <c r="V83">
        <v>4</v>
      </c>
      <c r="W83">
        <v>4</v>
      </c>
      <c r="X83">
        <v>4</v>
      </c>
      <c r="Y83">
        <v>4</v>
      </c>
      <c r="Z83">
        <v>4</v>
      </c>
    </row>
    <row r="84" spans="1:26" x14ac:dyDescent="0.25">
      <c r="A84">
        <v>265</v>
      </c>
      <c r="B84" t="s">
        <v>998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t="s">
        <v>2</v>
      </c>
      <c r="C85">
        <v>781</v>
      </c>
      <c r="D85">
        <v>1093</v>
      </c>
      <c r="E85">
        <v>1249</v>
      </c>
      <c r="F85">
        <v>1406</v>
      </c>
      <c r="G85">
        <v>1562</v>
      </c>
      <c r="H85">
        <v>1406</v>
      </c>
      <c r="I85">
        <v>1249</v>
      </c>
      <c r="J85">
        <v>1406</v>
      </c>
      <c r="K85">
        <v>1562</v>
      </c>
      <c r="L85">
        <v>1249</v>
      </c>
      <c r="M85">
        <v>1406</v>
      </c>
      <c r="N85">
        <v>1249</v>
      </c>
      <c r="O85">
        <v>1369</v>
      </c>
      <c r="P85">
        <v>498</v>
      </c>
      <c r="Q85">
        <v>1443</v>
      </c>
      <c r="R85">
        <v>592</v>
      </c>
      <c r="S85">
        <v>622</v>
      </c>
      <c r="T85">
        <v>270</v>
      </c>
      <c r="U85">
        <v>1222</v>
      </c>
      <c r="V85">
        <v>458</v>
      </c>
      <c r="W85">
        <v>0</v>
      </c>
      <c r="X85">
        <v>295</v>
      </c>
      <c r="Y85">
        <v>90</v>
      </c>
      <c r="Z85">
        <v>192</v>
      </c>
    </row>
    <row r="86" spans="1:26" x14ac:dyDescent="0.25">
      <c r="A86">
        <v>268</v>
      </c>
      <c r="B86" t="s">
        <v>3</v>
      </c>
      <c r="C86">
        <v>228</v>
      </c>
      <c r="D86">
        <v>319</v>
      </c>
      <c r="E86">
        <v>364</v>
      </c>
      <c r="F86">
        <v>410</v>
      </c>
      <c r="G86">
        <v>455</v>
      </c>
      <c r="H86">
        <v>410</v>
      </c>
      <c r="I86">
        <v>364</v>
      </c>
      <c r="J86">
        <v>410</v>
      </c>
      <c r="K86">
        <v>455</v>
      </c>
      <c r="L86">
        <v>364</v>
      </c>
      <c r="M86">
        <v>410</v>
      </c>
      <c r="N86">
        <v>364</v>
      </c>
      <c r="O86">
        <v>0</v>
      </c>
      <c r="P86">
        <v>320</v>
      </c>
      <c r="Q86">
        <v>1133</v>
      </c>
      <c r="R86">
        <v>336</v>
      </c>
      <c r="S86">
        <v>1060</v>
      </c>
      <c r="T86">
        <v>200</v>
      </c>
      <c r="U86">
        <v>480</v>
      </c>
      <c r="V86">
        <v>135</v>
      </c>
      <c r="W86">
        <v>220</v>
      </c>
      <c r="X86">
        <v>560</v>
      </c>
      <c r="Y86">
        <v>1100</v>
      </c>
      <c r="Z86">
        <v>0</v>
      </c>
    </row>
    <row r="87" spans="1:26" x14ac:dyDescent="0.25">
      <c r="A87">
        <v>269</v>
      </c>
      <c r="B87" t="s">
        <v>4</v>
      </c>
      <c r="C87">
        <v>1074</v>
      </c>
      <c r="D87">
        <v>1503</v>
      </c>
      <c r="E87">
        <v>1718</v>
      </c>
      <c r="F87">
        <v>1933</v>
      </c>
      <c r="G87">
        <v>2147</v>
      </c>
      <c r="H87">
        <v>1933</v>
      </c>
      <c r="I87">
        <v>1718</v>
      </c>
      <c r="J87">
        <v>1933</v>
      </c>
      <c r="K87">
        <v>2147</v>
      </c>
      <c r="L87">
        <v>1718</v>
      </c>
      <c r="M87">
        <v>1933</v>
      </c>
      <c r="N87">
        <v>1718</v>
      </c>
      <c r="O87">
        <v>497</v>
      </c>
      <c r="P87">
        <v>194</v>
      </c>
      <c r="Q87">
        <v>3228</v>
      </c>
      <c r="R87">
        <v>1291</v>
      </c>
      <c r="S87">
        <v>747</v>
      </c>
      <c r="T87">
        <v>4888</v>
      </c>
      <c r="U87">
        <v>848</v>
      </c>
      <c r="V87">
        <v>397</v>
      </c>
      <c r="W87">
        <v>0</v>
      </c>
      <c r="X87">
        <v>2827</v>
      </c>
      <c r="Y87">
        <v>2893</v>
      </c>
      <c r="Z87">
        <v>1010</v>
      </c>
    </row>
    <row r="88" spans="1:26" x14ac:dyDescent="0.25">
      <c r="A88">
        <v>270</v>
      </c>
      <c r="B88" t="s">
        <v>5</v>
      </c>
      <c r="C88">
        <v>277</v>
      </c>
      <c r="D88">
        <v>387</v>
      </c>
      <c r="E88">
        <v>442</v>
      </c>
      <c r="F88">
        <v>498</v>
      </c>
      <c r="G88">
        <v>553</v>
      </c>
      <c r="H88">
        <v>498</v>
      </c>
      <c r="I88">
        <v>442</v>
      </c>
      <c r="J88">
        <v>498</v>
      </c>
      <c r="K88">
        <v>553</v>
      </c>
      <c r="L88">
        <v>442</v>
      </c>
      <c r="M88">
        <v>498</v>
      </c>
      <c r="N88">
        <v>442</v>
      </c>
      <c r="O88">
        <v>0</v>
      </c>
      <c r="P88">
        <v>411</v>
      </c>
      <c r="Q88">
        <v>0</v>
      </c>
      <c r="R88">
        <v>141</v>
      </c>
      <c r="S88">
        <v>250</v>
      </c>
      <c r="T88">
        <v>0</v>
      </c>
      <c r="U88">
        <v>0</v>
      </c>
      <c r="V88">
        <v>0</v>
      </c>
      <c r="W88">
        <v>0</v>
      </c>
      <c r="X88">
        <v>161</v>
      </c>
      <c r="Y88">
        <v>0</v>
      </c>
      <c r="Z88">
        <v>63</v>
      </c>
    </row>
    <row r="89" spans="1:26" x14ac:dyDescent="0.25">
      <c r="A89">
        <v>271</v>
      </c>
      <c r="B89" t="s">
        <v>6</v>
      </c>
      <c r="C89">
        <v>521</v>
      </c>
      <c r="D89">
        <v>729</v>
      </c>
      <c r="E89">
        <v>833</v>
      </c>
      <c r="F89">
        <v>937</v>
      </c>
      <c r="G89">
        <v>1041</v>
      </c>
      <c r="H89">
        <v>937</v>
      </c>
      <c r="I89">
        <v>833</v>
      </c>
      <c r="J89">
        <v>937</v>
      </c>
      <c r="K89">
        <v>1041</v>
      </c>
      <c r="L89">
        <v>833</v>
      </c>
      <c r="M89">
        <v>937</v>
      </c>
      <c r="N89">
        <v>833</v>
      </c>
      <c r="O89">
        <v>0</v>
      </c>
      <c r="P89">
        <v>231</v>
      </c>
      <c r="Q89">
        <v>180</v>
      </c>
      <c r="R89">
        <v>0</v>
      </c>
      <c r="S89">
        <v>631</v>
      </c>
      <c r="T89">
        <v>202</v>
      </c>
      <c r="U89">
        <v>552</v>
      </c>
      <c r="V89">
        <v>1358</v>
      </c>
      <c r="W89">
        <v>202</v>
      </c>
      <c r="X89">
        <v>2616</v>
      </c>
      <c r="Y89">
        <v>0</v>
      </c>
      <c r="Z89">
        <v>234</v>
      </c>
    </row>
    <row r="90" spans="1:26" x14ac:dyDescent="0.25">
      <c r="A90">
        <v>272</v>
      </c>
      <c r="B90" t="s">
        <v>7</v>
      </c>
      <c r="C90">
        <v>374</v>
      </c>
      <c r="D90">
        <v>524</v>
      </c>
      <c r="E90">
        <v>599</v>
      </c>
      <c r="F90">
        <v>673</v>
      </c>
      <c r="G90">
        <v>748</v>
      </c>
      <c r="H90">
        <v>673</v>
      </c>
      <c r="I90">
        <v>599</v>
      </c>
      <c r="J90">
        <v>673</v>
      </c>
      <c r="K90">
        <v>748</v>
      </c>
      <c r="L90">
        <v>599</v>
      </c>
      <c r="M90">
        <v>673</v>
      </c>
      <c r="N90">
        <v>599</v>
      </c>
      <c r="O90">
        <v>333</v>
      </c>
      <c r="P90">
        <v>0</v>
      </c>
      <c r="Q90">
        <v>293</v>
      </c>
      <c r="R90">
        <v>127</v>
      </c>
      <c r="S90">
        <v>253</v>
      </c>
      <c r="T90">
        <v>0</v>
      </c>
      <c r="U90">
        <v>176</v>
      </c>
      <c r="V90">
        <v>440</v>
      </c>
      <c r="W90">
        <v>562</v>
      </c>
      <c r="X90">
        <v>383</v>
      </c>
      <c r="Y90">
        <v>440</v>
      </c>
      <c r="Z90">
        <v>313</v>
      </c>
    </row>
    <row r="91" spans="1:26" x14ac:dyDescent="0.25">
      <c r="A91">
        <v>273</v>
      </c>
      <c r="B91" t="s">
        <v>8</v>
      </c>
      <c r="C91">
        <v>60</v>
      </c>
      <c r="D91">
        <v>85</v>
      </c>
      <c r="E91">
        <v>97</v>
      </c>
      <c r="F91">
        <v>109</v>
      </c>
      <c r="G91">
        <v>121</v>
      </c>
      <c r="H91">
        <v>109</v>
      </c>
      <c r="I91">
        <v>97</v>
      </c>
      <c r="J91">
        <v>109</v>
      </c>
      <c r="K91">
        <v>121</v>
      </c>
      <c r="L91">
        <v>97</v>
      </c>
      <c r="M91">
        <v>109</v>
      </c>
      <c r="N91">
        <v>97</v>
      </c>
      <c r="O91">
        <v>0</v>
      </c>
      <c r="P91">
        <v>0</v>
      </c>
      <c r="Q91">
        <v>164</v>
      </c>
      <c r="R91">
        <v>33</v>
      </c>
      <c r="S91">
        <v>224</v>
      </c>
      <c r="T91">
        <v>0</v>
      </c>
      <c r="U91">
        <v>267</v>
      </c>
      <c r="V91">
        <v>323</v>
      </c>
      <c r="W91">
        <v>300</v>
      </c>
      <c r="X91">
        <v>108</v>
      </c>
      <c r="Y91">
        <v>121</v>
      </c>
      <c r="Z91">
        <v>0</v>
      </c>
    </row>
    <row r="92" spans="1:26" x14ac:dyDescent="0.25">
      <c r="A92">
        <v>274</v>
      </c>
      <c r="B92" t="s">
        <v>9</v>
      </c>
      <c r="C92">
        <v>18</v>
      </c>
      <c r="D92">
        <v>25</v>
      </c>
      <c r="E92">
        <v>28</v>
      </c>
      <c r="F92">
        <v>32</v>
      </c>
      <c r="G92">
        <v>35</v>
      </c>
      <c r="H92">
        <v>32</v>
      </c>
      <c r="I92">
        <v>28</v>
      </c>
      <c r="J92">
        <v>32</v>
      </c>
      <c r="K92">
        <v>35</v>
      </c>
      <c r="L92">
        <v>28</v>
      </c>
      <c r="M92">
        <v>32</v>
      </c>
      <c r="N92">
        <v>28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284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t="s">
        <v>10</v>
      </c>
      <c r="C93">
        <v>83</v>
      </c>
      <c r="D93">
        <v>116</v>
      </c>
      <c r="E93">
        <v>133</v>
      </c>
      <c r="F93">
        <v>150</v>
      </c>
      <c r="G93">
        <v>166</v>
      </c>
      <c r="H93">
        <v>150</v>
      </c>
      <c r="I93">
        <v>133</v>
      </c>
      <c r="J93">
        <v>150</v>
      </c>
      <c r="K93">
        <v>166</v>
      </c>
      <c r="L93">
        <v>133</v>
      </c>
      <c r="M93">
        <v>150</v>
      </c>
      <c r="N93">
        <v>133</v>
      </c>
      <c r="O93">
        <v>0</v>
      </c>
      <c r="P93">
        <v>0</v>
      </c>
      <c r="Q93">
        <v>0</v>
      </c>
      <c r="R93">
        <v>277</v>
      </c>
      <c r="S93">
        <v>0</v>
      </c>
      <c r="T93">
        <v>240</v>
      </c>
      <c r="U93">
        <v>0</v>
      </c>
      <c r="V93">
        <v>0</v>
      </c>
      <c r="W93">
        <v>0</v>
      </c>
      <c r="X93">
        <v>228</v>
      </c>
      <c r="Y93">
        <v>153</v>
      </c>
      <c r="Z93">
        <v>0</v>
      </c>
    </row>
    <row r="94" spans="1:26" x14ac:dyDescent="0.25">
      <c r="A94">
        <v>276</v>
      </c>
      <c r="B94" t="s">
        <v>11</v>
      </c>
      <c r="C94">
        <v>21</v>
      </c>
      <c r="D94">
        <v>30</v>
      </c>
      <c r="E94">
        <v>34</v>
      </c>
      <c r="F94">
        <v>39</v>
      </c>
      <c r="G94">
        <v>43</v>
      </c>
      <c r="H94">
        <v>39</v>
      </c>
      <c r="I94">
        <v>34</v>
      </c>
      <c r="J94">
        <v>39</v>
      </c>
      <c r="K94">
        <v>43</v>
      </c>
      <c r="L94">
        <v>34</v>
      </c>
      <c r="M94">
        <v>39</v>
      </c>
      <c r="N94">
        <v>34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91</v>
      </c>
      <c r="Y94">
        <v>91</v>
      </c>
      <c r="Z94">
        <v>0</v>
      </c>
    </row>
    <row r="95" spans="1:26" x14ac:dyDescent="0.25">
      <c r="A95">
        <v>277</v>
      </c>
      <c r="B95" t="s">
        <v>12</v>
      </c>
      <c r="C95">
        <v>40</v>
      </c>
      <c r="D95">
        <v>56</v>
      </c>
      <c r="E95">
        <v>64</v>
      </c>
      <c r="F95">
        <v>73</v>
      </c>
      <c r="G95">
        <v>81</v>
      </c>
      <c r="H95">
        <v>73</v>
      </c>
      <c r="I95">
        <v>64</v>
      </c>
      <c r="J95">
        <v>73</v>
      </c>
      <c r="K95">
        <v>81</v>
      </c>
      <c r="L95">
        <v>64</v>
      </c>
      <c r="M95">
        <v>73</v>
      </c>
      <c r="N95">
        <v>64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130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t="s">
        <v>13</v>
      </c>
      <c r="C96">
        <v>29</v>
      </c>
      <c r="D96">
        <v>41</v>
      </c>
      <c r="E96">
        <v>46</v>
      </c>
      <c r="F96">
        <v>52</v>
      </c>
      <c r="G96">
        <v>58</v>
      </c>
      <c r="H96">
        <v>52</v>
      </c>
      <c r="I96">
        <v>46</v>
      </c>
      <c r="J96">
        <v>52</v>
      </c>
      <c r="K96">
        <v>58</v>
      </c>
      <c r="L96">
        <v>46</v>
      </c>
      <c r="M96">
        <v>52</v>
      </c>
      <c r="N96">
        <v>46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t="s">
        <v>14</v>
      </c>
      <c r="C97">
        <v>305</v>
      </c>
      <c r="D97">
        <v>427</v>
      </c>
      <c r="E97">
        <v>489</v>
      </c>
      <c r="F97">
        <v>550</v>
      </c>
      <c r="G97">
        <v>611</v>
      </c>
      <c r="H97">
        <v>550</v>
      </c>
      <c r="I97">
        <v>489</v>
      </c>
      <c r="J97">
        <v>550</v>
      </c>
      <c r="K97">
        <v>611</v>
      </c>
      <c r="L97">
        <v>489</v>
      </c>
      <c r="M97">
        <v>550</v>
      </c>
      <c r="N97">
        <v>489</v>
      </c>
      <c r="O97">
        <v>0</v>
      </c>
      <c r="P97">
        <v>4350</v>
      </c>
      <c r="Q97">
        <v>170</v>
      </c>
      <c r="R97">
        <v>170</v>
      </c>
      <c r="S97">
        <v>264</v>
      </c>
      <c r="T97">
        <v>0</v>
      </c>
      <c r="U97">
        <v>0</v>
      </c>
      <c r="V97">
        <v>1108</v>
      </c>
      <c r="W97">
        <v>0</v>
      </c>
      <c r="X97">
        <v>465</v>
      </c>
      <c r="Y97">
        <v>948</v>
      </c>
      <c r="Z97">
        <v>580</v>
      </c>
    </row>
    <row r="98" spans="1:26" x14ac:dyDescent="0.25">
      <c r="A98">
        <v>280</v>
      </c>
      <c r="B98" t="s">
        <v>15</v>
      </c>
      <c r="C98">
        <v>82</v>
      </c>
      <c r="D98">
        <v>115</v>
      </c>
      <c r="E98">
        <v>132</v>
      </c>
      <c r="F98">
        <v>148</v>
      </c>
      <c r="G98">
        <v>164</v>
      </c>
      <c r="H98">
        <v>148</v>
      </c>
      <c r="I98">
        <v>132</v>
      </c>
      <c r="J98">
        <v>148</v>
      </c>
      <c r="K98">
        <v>164</v>
      </c>
      <c r="L98">
        <v>132</v>
      </c>
      <c r="M98">
        <v>148</v>
      </c>
      <c r="N98">
        <v>132</v>
      </c>
      <c r="O98">
        <v>0</v>
      </c>
      <c r="P98">
        <v>180</v>
      </c>
      <c r="Q98">
        <v>0</v>
      </c>
      <c r="R98">
        <v>0</v>
      </c>
      <c r="S98">
        <v>0</v>
      </c>
      <c r="T98">
        <v>0</v>
      </c>
      <c r="U98">
        <v>170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281</v>
      </c>
      <c r="B99" t="s">
        <v>16</v>
      </c>
      <c r="C99">
        <v>352</v>
      </c>
      <c r="D99">
        <v>493</v>
      </c>
      <c r="E99">
        <v>564</v>
      </c>
      <c r="F99">
        <v>634</v>
      </c>
      <c r="G99">
        <v>705</v>
      </c>
      <c r="H99">
        <v>634</v>
      </c>
      <c r="I99">
        <v>564</v>
      </c>
      <c r="J99">
        <v>634</v>
      </c>
      <c r="K99">
        <v>705</v>
      </c>
      <c r="L99">
        <v>564</v>
      </c>
      <c r="M99">
        <v>634</v>
      </c>
      <c r="N99">
        <v>564</v>
      </c>
      <c r="O99">
        <v>240</v>
      </c>
      <c r="P99">
        <v>0</v>
      </c>
      <c r="Q99">
        <v>27</v>
      </c>
      <c r="R99">
        <v>422</v>
      </c>
      <c r="S99">
        <v>132</v>
      </c>
      <c r="T99">
        <v>54</v>
      </c>
      <c r="U99">
        <v>1894</v>
      </c>
      <c r="V99">
        <v>302</v>
      </c>
      <c r="W99">
        <v>307</v>
      </c>
      <c r="X99">
        <v>303</v>
      </c>
      <c r="Y99">
        <v>166</v>
      </c>
      <c r="Z99">
        <v>205</v>
      </c>
    </row>
    <row r="100" spans="1:26" x14ac:dyDescent="0.25">
      <c r="A100">
        <v>282</v>
      </c>
      <c r="B100" t="s">
        <v>17</v>
      </c>
      <c r="C100">
        <v>100</v>
      </c>
      <c r="D100">
        <v>140</v>
      </c>
      <c r="E100">
        <v>160</v>
      </c>
      <c r="F100">
        <v>180</v>
      </c>
      <c r="G100">
        <v>200</v>
      </c>
      <c r="H100">
        <v>180</v>
      </c>
      <c r="I100">
        <v>160</v>
      </c>
      <c r="J100">
        <v>180</v>
      </c>
      <c r="K100">
        <v>200</v>
      </c>
      <c r="L100">
        <v>160</v>
      </c>
      <c r="M100">
        <v>180</v>
      </c>
      <c r="N100">
        <v>160</v>
      </c>
      <c r="O100">
        <v>0</v>
      </c>
      <c r="P100">
        <v>132</v>
      </c>
      <c r="Q100">
        <v>172</v>
      </c>
      <c r="R100">
        <v>187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283</v>
      </c>
      <c r="B101" t="s">
        <v>18</v>
      </c>
      <c r="C101">
        <v>182</v>
      </c>
      <c r="D101">
        <v>255</v>
      </c>
      <c r="E101">
        <v>291</v>
      </c>
      <c r="F101">
        <v>328</v>
      </c>
      <c r="G101">
        <v>364</v>
      </c>
      <c r="H101">
        <v>328</v>
      </c>
      <c r="I101">
        <v>291</v>
      </c>
      <c r="J101">
        <v>328</v>
      </c>
      <c r="K101">
        <v>364</v>
      </c>
      <c r="L101">
        <v>291</v>
      </c>
      <c r="M101">
        <v>328</v>
      </c>
      <c r="N101">
        <v>291</v>
      </c>
      <c r="O101">
        <v>0</v>
      </c>
      <c r="P101">
        <v>0</v>
      </c>
      <c r="Q101">
        <v>60</v>
      </c>
      <c r="R101">
        <v>0</v>
      </c>
      <c r="S101">
        <v>0</v>
      </c>
      <c r="T101">
        <v>0</v>
      </c>
      <c r="U101">
        <v>0</v>
      </c>
      <c r="V101">
        <v>230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284</v>
      </c>
      <c r="B102" t="s">
        <v>19</v>
      </c>
      <c r="C102">
        <v>153</v>
      </c>
      <c r="D102">
        <v>214</v>
      </c>
      <c r="E102">
        <v>244</v>
      </c>
      <c r="F102">
        <v>275</v>
      </c>
      <c r="G102">
        <v>305</v>
      </c>
      <c r="H102">
        <v>275</v>
      </c>
      <c r="I102">
        <v>244</v>
      </c>
      <c r="J102">
        <v>275</v>
      </c>
      <c r="K102">
        <v>305</v>
      </c>
      <c r="L102">
        <v>244</v>
      </c>
      <c r="M102">
        <v>275</v>
      </c>
      <c r="N102">
        <v>244</v>
      </c>
      <c r="O102">
        <v>150</v>
      </c>
      <c r="P102">
        <v>0</v>
      </c>
      <c r="Q102">
        <v>31</v>
      </c>
      <c r="R102">
        <v>0</v>
      </c>
      <c r="S102">
        <v>0</v>
      </c>
      <c r="T102">
        <v>0</v>
      </c>
      <c r="U102">
        <v>0</v>
      </c>
      <c r="V102">
        <v>260</v>
      </c>
      <c r="W102">
        <v>0</v>
      </c>
      <c r="X102">
        <v>0</v>
      </c>
      <c r="Y102">
        <v>0</v>
      </c>
      <c r="Z102">
        <v>280</v>
      </c>
    </row>
    <row r="103" spans="1:26" x14ac:dyDescent="0.25">
      <c r="A103">
        <v>285</v>
      </c>
      <c r="B103" t="s">
        <v>20</v>
      </c>
      <c r="C103">
        <v>110</v>
      </c>
      <c r="D103">
        <v>154</v>
      </c>
      <c r="E103">
        <v>175</v>
      </c>
      <c r="F103">
        <v>197</v>
      </c>
      <c r="G103">
        <v>219</v>
      </c>
      <c r="H103">
        <v>197</v>
      </c>
      <c r="I103">
        <v>175</v>
      </c>
      <c r="J103">
        <v>197</v>
      </c>
      <c r="K103">
        <v>219</v>
      </c>
      <c r="L103">
        <v>175</v>
      </c>
      <c r="M103">
        <v>197</v>
      </c>
      <c r="N103">
        <v>175</v>
      </c>
      <c r="O103">
        <v>0</v>
      </c>
      <c r="P103">
        <v>0</v>
      </c>
      <c r="Q103">
        <v>0</v>
      </c>
      <c r="R103">
        <v>33</v>
      </c>
      <c r="S103">
        <v>1456</v>
      </c>
      <c r="T103">
        <v>480</v>
      </c>
      <c r="U103">
        <v>1840</v>
      </c>
      <c r="V103">
        <v>120</v>
      </c>
      <c r="W103">
        <v>2103</v>
      </c>
      <c r="X103">
        <v>80</v>
      </c>
      <c r="Y103">
        <v>0</v>
      </c>
      <c r="Z103">
        <v>320</v>
      </c>
    </row>
    <row r="104" spans="1:26" x14ac:dyDescent="0.25">
      <c r="A104">
        <v>286</v>
      </c>
      <c r="B104" t="s">
        <v>21</v>
      </c>
      <c r="C104">
        <v>30</v>
      </c>
      <c r="D104">
        <v>41</v>
      </c>
      <c r="E104">
        <v>47</v>
      </c>
      <c r="F104">
        <v>53</v>
      </c>
      <c r="G104">
        <v>59</v>
      </c>
      <c r="H104">
        <v>53</v>
      </c>
      <c r="I104">
        <v>47</v>
      </c>
      <c r="J104">
        <v>53</v>
      </c>
      <c r="K104">
        <v>59</v>
      </c>
      <c r="L104">
        <v>47</v>
      </c>
      <c r="M104">
        <v>53</v>
      </c>
      <c r="N104">
        <v>47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t="s">
        <v>22</v>
      </c>
      <c r="C105">
        <v>118</v>
      </c>
      <c r="D105">
        <v>165</v>
      </c>
      <c r="E105">
        <v>189</v>
      </c>
      <c r="F105">
        <v>213</v>
      </c>
      <c r="G105">
        <v>236</v>
      </c>
      <c r="H105">
        <v>213</v>
      </c>
      <c r="I105">
        <v>189</v>
      </c>
      <c r="J105">
        <v>213</v>
      </c>
      <c r="K105">
        <v>236</v>
      </c>
      <c r="L105">
        <v>189</v>
      </c>
      <c r="M105">
        <v>213</v>
      </c>
      <c r="N105">
        <v>189</v>
      </c>
      <c r="O105">
        <v>0</v>
      </c>
      <c r="P105">
        <v>253</v>
      </c>
      <c r="Q105">
        <v>0</v>
      </c>
      <c r="R105">
        <v>0</v>
      </c>
      <c r="S105">
        <v>0</v>
      </c>
      <c r="T105">
        <v>0</v>
      </c>
      <c r="U105">
        <v>353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t="s">
        <v>23</v>
      </c>
      <c r="C106">
        <v>36</v>
      </c>
      <c r="D106">
        <v>50</v>
      </c>
      <c r="E106">
        <v>57</v>
      </c>
      <c r="F106">
        <v>65</v>
      </c>
      <c r="G106">
        <v>72</v>
      </c>
      <c r="H106">
        <v>65</v>
      </c>
      <c r="I106">
        <v>57</v>
      </c>
      <c r="J106">
        <v>65</v>
      </c>
      <c r="K106">
        <v>72</v>
      </c>
      <c r="L106">
        <v>57</v>
      </c>
      <c r="M106">
        <v>65</v>
      </c>
      <c r="N106">
        <v>57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t="s">
        <v>24</v>
      </c>
      <c r="C107">
        <v>84</v>
      </c>
      <c r="D107">
        <v>118</v>
      </c>
      <c r="E107">
        <v>135</v>
      </c>
      <c r="F107">
        <v>152</v>
      </c>
      <c r="G107">
        <v>169</v>
      </c>
      <c r="H107">
        <v>152</v>
      </c>
      <c r="I107">
        <v>135</v>
      </c>
      <c r="J107">
        <v>152</v>
      </c>
      <c r="K107">
        <v>169</v>
      </c>
      <c r="L107">
        <v>135</v>
      </c>
      <c r="M107">
        <v>152</v>
      </c>
      <c r="N107">
        <v>135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t="s">
        <v>25</v>
      </c>
      <c r="C108">
        <v>44</v>
      </c>
      <c r="D108">
        <v>62</v>
      </c>
      <c r="E108">
        <v>71</v>
      </c>
      <c r="F108">
        <v>80</v>
      </c>
      <c r="G108">
        <v>89</v>
      </c>
      <c r="H108">
        <v>80</v>
      </c>
      <c r="I108">
        <v>71</v>
      </c>
      <c r="J108">
        <v>80</v>
      </c>
      <c r="K108">
        <v>89</v>
      </c>
      <c r="L108">
        <v>71</v>
      </c>
      <c r="M108">
        <v>80</v>
      </c>
      <c r="N108">
        <v>71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t="s">
        <v>26</v>
      </c>
      <c r="C109">
        <v>231</v>
      </c>
      <c r="D109">
        <v>289</v>
      </c>
      <c r="E109">
        <v>404</v>
      </c>
      <c r="F109">
        <v>462</v>
      </c>
      <c r="G109">
        <v>520</v>
      </c>
      <c r="H109">
        <v>520</v>
      </c>
      <c r="I109">
        <v>462</v>
      </c>
      <c r="J109">
        <v>404</v>
      </c>
      <c r="K109">
        <v>520</v>
      </c>
      <c r="L109">
        <v>520</v>
      </c>
      <c r="M109">
        <v>577</v>
      </c>
      <c r="N109">
        <v>866</v>
      </c>
      <c r="O109">
        <v>0</v>
      </c>
      <c r="P109">
        <v>0</v>
      </c>
      <c r="Q109">
        <v>991</v>
      </c>
      <c r="R109">
        <v>403</v>
      </c>
      <c r="S109">
        <v>506</v>
      </c>
      <c r="T109">
        <v>150</v>
      </c>
      <c r="U109">
        <v>415</v>
      </c>
      <c r="V109">
        <v>0</v>
      </c>
      <c r="W109">
        <v>216</v>
      </c>
      <c r="X109">
        <v>245</v>
      </c>
      <c r="Y109">
        <v>299</v>
      </c>
      <c r="Z109">
        <v>1112</v>
      </c>
    </row>
    <row r="110" spans="1:26" x14ac:dyDescent="0.25">
      <c r="A110">
        <v>292</v>
      </c>
      <c r="B110" t="s">
        <v>27</v>
      </c>
      <c r="C110">
        <v>50</v>
      </c>
      <c r="D110">
        <v>63</v>
      </c>
      <c r="E110">
        <v>88</v>
      </c>
      <c r="F110">
        <v>101</v>
      </c>
      <c r="G110">
        <v>113</v>
      </c>
      <c r="H110">
        <v>113</v>
      </c>
      <c r="I110">
        <v>101</v>
      </c>
      <c r="J110">
        <v>88</v>
      </c>
      <c r="K110">
        <v>113</v>
      </c>
      <c r="L110">
        <v>113</v>
      </c>
      <c r="M110">
        <v>126</v>
      </c>
      <c r="N110">
        <v>189</v>
      </c>
      <c r="O110">
        <v>80</v>
      </c>
      <c r="P110">
        <v>81</v>
      </c>
      <c r="Q110">
        <v>585</v>
      </c>
      <c r="R110">
        <v>0</v>
      </c>
      <c r="S110">
        <v>0</v>
      </c>
      <c r="T110">
        <v>130</v>
      </c>
      <c r="U110">
        <v>0</v>
      </c>
      <c r="V110">
        <v>5</v>
      </c>
      <c r="W110">
        <v>0</v>
      </c>
      <c r="X110">
        <v>0</v>
      </c>
      <c r="Y110">
        <v>347</v>
      </c>
      <c r="Z110">
        <v>473</v>
      </c>
    </row>
    <row r="111" spans="1:26" x14ac:dyDescent="0.25">
      <c r="A111">
        <v>293</v>
      </c>
      <c r="B111" t="s">
        <v>28</v>
      </c>
      <c r="C111">
        <v>408</v>
      </c>
      <c r="D111">
        <v>510</v>
      </c>
      <c r="E111">
        <v>714</v>
      </c>
      <c r="F111">
        <v>816</v>
      </c>
      <c r="G111">
        <v>918</v>
      </c>
      <c r="H111">
        <v>918</v>
      </c>
      <c r="I111">
        <v>816</v>
      </c>
      <c r="J111">
        <v>714</v>
      </c>
      <c r="K111">
        <v>918</v>
      </c>
      <c r="L111">
        <v>918</v>
      </c>
      <c r="M111">
        <v>1020</v>
      </c>
      <c r="N111">
        <v>1530</v>
      </c>
      <c r="O111">
        <v>389</v>
      </c>
      <c r="P111">
        <v>9</v>
      </c>
      <c r="Q111">
        <v>321</v>
      </c>
      <c r="R111">
        <v>834</v>
      </c>
      <c r="S111">
        <v>859</v>
      </c>
      <c r="T111">
        <v>612</v>
      </c>
      <c r="U111">
        <v>241</v>
      </c>
      <c r="V111">
        <v>2683</v>
      </c>
      <c r="W111">
        <v>636</v>
      </c>
      <c r="X111">
        <v>2176</v>
      </c>
      <c r="Y111">
        <v>1300</v>
      </c>
      <c r="Z111">
        <v>2693</v>
      </c>
    </row>
    <row r="112" spans="1:26" x14ac:dyDescent="0.25">
      <c r="A112">
        <v>294</v>
      </c>
      <c r="B112" t="s">
        <v>29</v>
      </c>
      <c r="C112">
        <v>74</v>
      </c>
      <c r="D112">
        <v>93</v>
      </c>
      <c r="E112">
        <v>130</v>
      </c>
      <c r="F112">
        <v>149</v>
      </c>
      <c r="G112">
        <v>167</v>
      </c>
      <c r="H112">
        <v>167</v>
      </c>
      <c r="I112">
        <v>149</v>
      </c>
      <c r="J112">
        <v>130</v>
      </c>
      <c r="K112">
        <v>167</v>
      </c>
      <c r="L112">
        <v>167</v>
      </c>
      <c r="M112">
        <v>186</v>
      </c>
      <c r="N112">
        <v>279</v>
      </c>
      <c r="O112">
        <v>3</v>
      </c>
      <c r="P112">
        <v>0</v>
      </c>
      <c r="Q112">
        <v>615</v>
      </c>
      <c r="R112">
        <v>263</v>
      </c>
      <c r="S112">
        <v>477</v>
      </c>
      <c r="T112">
        <v>440</v>
      </c>
      <c r="U112">
        <v>487</v>
      </c>
      <c r="V112">
        <v>300</v>
      </c>
      <c r="W112">
        <v>172</v>
      </c>
      <c r="X112">
        <v>353</v>
      </c>
      <c r="Y112">
        <v>51</v>
      </c>
      <c r="Z112">
        <v>923</v>
      </c>
    </row>
    <row r="113" spans="1:26" x14ac:dyDescent="0.25">
      <c r="A113">
        <v>295</v>
      </c>
      <c r="B113" t="s">
        <v>30</v>
      </c>
      <c r="C113">
        <v>184</v>
      </c>
      <c r="D113">
        <v>230</v>
      </c>
      <c r="E113">
        <v>322</v>
      </c>
      <c r="F113">
        <v>368</v>
      </c>
      <c r="G113">
        <v>414</v>
      </c>
      <c r="H113">
        <v>414</v>
      </c>
      <c r="I113">
        <v>368</v>
      </c>
      <c r="J113">
        <v>322</v>
      </c>
      <c r="K113">
        <v>414</v>
      </c>
      <c r="L113">
        <v>414</v>
      </c>
      <c r="M113">
        <v>460</v>
      </c>
      <c r="N113">
        <v>690</v>
      </c>
      <c r="O113">
        <v>127</v>
      </c>
      <c r="P113">
        <v>371</v>
      </c>
      <c r="Q113">
        <v>7</v>
      </c>
      <c r="R113">
        <v>9</v>
      </c>
      <c r="S113">
        <v>138</v>
      </c>
      <c r="T113">
        <v>75</v>
      </c>
      <c r="U113">
        <v>296</v>
      </c>
      <c r="V113">
        <v>81</v>
      </c>
      <c r="W113">
        <v>243</v>
      </c>
      <c r="X113">
        <v>69</v>
      </c>
      <c r="Y113">
        <v>801</v>
      </c>
      <c r="Z113">
        <v>838</v>
      </c>
    </row>
    <row r="114" spans="1:26" x14ac:dyDescent="0.25">
      <c r="A114">
        <v>296</v>
      </c>
      <c r="B114" t="s">
        <v>31</v>
      </c>
      <c r="C114">
        <v>257</v>
      </c>
      <c r="D114">
        <v>321</v>
      </c>
      <c r="E114">
        <v>449</v>
      </c>
      <c r="F114">
        <v>513</v>
      </c>
      <c r="G114">
        <v>578</v>
      </c>
      <c r="H114">
        <v>578</v>
      </c>
      <c r="I114">
        <v>513</v>
      </c>
      <c r="J114">
        <v>449</v>
      </c>
      <c r="K114">
        <v>578</v>
      </c>
      <c r="L114">
        <v>578</v>
      </c>
      <c r="M114">
        <v>642</v>
      </c>
      <c r="N114">
        <v>963</v>
      </c>
      <c r="O114">
        <v>0</v>
      </c>
      <c r="P114">
        <v>0</v>
      </c>
      <c r="Q114">
        <v>80</v>
      </c>
      <c r="R114">
        <v>0</v>
      </c>
      <c r="S114">
        <v>0</v>
      </c>
      <c r="T114">
        <v>27</v>
      </c>
      <c r="U114">
        <v>0</v>
      </c>
      <c r="V114">
        <v>41</v>
      </c>
      <c r="W114">
        <v>690</v>
      </c>
      <c r="X114">
        <v>949</v>
      </c>
      <c r="Y114">
        <v>0</v>
      </c>
      <c r="Z114">
        <v>137</v>
      </c>
    </row>
    <row r="115" spans="1:26" x14ac:dyDescent="0.25">
      <c r="A115">
        <v>297</v>
      </c>
      <c r="B115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t="s">
        <v>32</v>
      </c>
      <c r="C116">
        <v>209</v>
      </c>
      <c r="D116">
        <v>261</v>
      </c>
      <c r="E116">
        <v>365</v>
      </c>
      <c r="F116">
        <v>417</v>
      </c>
      <c r="G116">
        <v>469</v>
      </c>
      <c r="H116">
        <v>469</v>
      </c>
      <c r="I116">
        <v>417</v>
      </c>
      <c r="J116">
        <v>365</v>
      </c>
      <c r="K116">
        <v>469</v>
      </c>
      <c r="L116">
        <v>469</v>
      </c>
      <c r="M116">
        <v>522</v>
      </c>
      <c r="N116">
        <v>782</v>
      </c>
      <c r="O116">
        <v>2</v>
      </c>
      <c r="P116">
        <v>0</v>
      </c>
      <c r="Q116">
        <v>168</v>
      </c>
      <c r="R116">
        <v>759</v>
      </c>
      <c r="S116">
        <v>629</v>
      </c>
      <c r="T116">
        <v>848</v>
      </c>
      <c r="U116">
        <v>0</v>
      </c>
      <c r="V116">
        <v>571</v>
      </c>
      <c r="W116">
        <v>0</v>
      </c>
      <c r="X116">
        <v>235</v>
      </c>
      <c r="Y116">
        <v>213</v>
      </c>
      <c r="Z116">
        <v>204</v>
      </c>
    </row>
    <row r="117" spans="1:26" x14ac:dyDescent="0.25">
      <c r="A117">
        <v>299</v>
      </c>
      <c r="B117" t="s">
        <v>33</v>
      </c>
      <c r="C117">
        <v>16</v>
      </c>
      <c r="D117">
        <v>20</v>
      </c>
      <c r="E117">
        <v>28</v>
      </c>
      <c r="F117">
        <v>32</v>
      </c>
      <c r="G117">
        <v>36</v>
      </c>
      <c r="H117">
        <v>36</v>
      </c>
      <c r="I117">
        <v>32</v>
      </c>
      <c r="J117">
        <v>28</v>
      </c>
      <c r="K117">
        <v>36</v>
      </c>
      <c r="L117">
        <v>36</v>
      </c>
      <c r="M117">
        <v>40</v>
      </c>
      <c r="N117">
        <v>60</v>
      </c>
      <c r="O117">
        <v>0</v>
      </c>
      <c r="P117">
        <v>0</v>
      </c>
      <c r="Q117">
        <v>228</v>
      </c>
      <c r="R117">
        <v>0</v>
      </c>
      <c r="S117">
        <v>0</v>
      </c>
      <c r="T117">
        <v>0</v>
      </c>
      <c r="U117">
        <v>0</v>
      </c>
      <c r="V117">
        <v>284</v>
      </c>
      <c r="W117">
        <v>0</v>
      </c>
      <c r="X117">
        <v>127</v>
      </c>
      <c r="Y117">
        <v>0</v>
      </c>
      <c r="Z117">
        <v>0</v>
      </c>
    </row>
    <row r="118" spans="1:26" x14ac:dyDescent="0.25">
      <c r="A118">
        <v>300</v>
      </c>
      <c r="B118" t="s">
        <v>34</v>
      </c>
      <c r="C118">
        <v>167</v>
      </c>
      <c r="D118">
        <v>209</v>
      </c>
      <c r="E118">
        <v>292</v>
      </c>
      <c r="F118">
        <v>334</v>
      </c>
      <c r="G118">
        <v>375</v>
      </c>
      <c r="H118">
        <v>375</v>
      </c>
      <c r="I118">
        <v>334</v>
      </c>
      <c r="J118">
        <v>292</v>
      </c>
      <c r="K118">
        <v>375</v>
      </c>
      <c r="L118">
        <v>375</v>
      </c>
      <c r="M118">
        <v>417</v>
      </c>
      <c r="N118">
        <v>626</v>
      </c>
      <c r="O118">
        <v>323</v>
      </c>
      <c r="P118">
        <v>33</v>
      </c>
      <c r="Q118">
        <v>945</v>
      </c>
      <c r="R118">
        <v>954</v>
      </c>
      <c r="S118">
        <v>375</v>
      </c>
      <c r="T118">
        <v>767</v>
      </c>
      <c r="U118">
        <v>222</v>
      </c>
      <c r="V118">
        <v>217</v>
      </c>
      <c r="W118">
        <v>164</v>
      </c>
      <c r="X118">
        <v>324</v>
      </c>
      <c r="Y118">
        <v>1017</v>
      </c>
      <c r="Z118">
        <v>997</v>
      </c>
    </row>
    <row r="119" spans="1:26" x14ac:dyDescent="0.25">
      <c r="A119">
        <v>301</v>
      </c>
      <c r="B119" t="s">
        <v>35</v>
      </c>
      <c r="C119">
        <v>36</v>
      </c>
      <c r="D119">
        <v>45</v>
      </c>
      <c r="E119">
        <v>63</v>
      </c>
      <c r="F119">
        <v>72</v>
      </c>
      <c r="G119">
        <v>81</v>
      </c>
      <c r="H119">
        <v>81</v>
      </c>
      <c r="I119">
        <v>72</v>
      </c>
      <c r="J119">
        <v>63</v>
      </c>
      <c r="K119">
        <v>81</v>
      </c>
      <c r="L119">
        <v>81</v>
      </c>
      <c r="M119">
        <v>90</v>
      </c>
      <c r="N119">
        <v>136</v>
      </c>
      <c r="O119">
        <v>0</v>
      </c>
      <c r="P119">
        <v>0</v>
      </c>
      <c r="Q119">
        <v>0</v>
      </c>
      <c r="R119">
        <v>221</v>
      </c>
      <c r="S119">
        <v>0</v>
      </c>
      <c r="T119">
        <v>0</v>
      </c>
      <c r="U119">
        <v>124</v>
      </c>
      <c r="V119">
        <v>0</v>
      </c>
      <c r="W119">
        <v>0</v>
      </c>
      <c r="X119">
        <v>0</v>
      </c>
      <c r="Y119">
        <v>0</v>
      </c>
      <c r="Z119">
        <v>131</v>
      </c>
    </row>
    <row r="120" spans="1:26" x14ac:dyDescent="0.25">
      <c r="A120">
        <v>302</v>
      </c>
      <c r="B120" t="s">
        <v>36</v>
      </c>
      <c r="C120">
        <v>63</v>
      </c>
      <c r="D120">
        <v>79</v>
      </c>
      <c r="E120">
        <v>111</v>
      </c>
      <c r="F120">
        <v>127</v>
      </c>
      <c r="G120">
        <v>142</v>
      </c>
      <c r="H120">
        <v>142</v>
      </c>
      <c r="I120">
        <v>127</v>
      </c>
      <c r="J120">
        <v>111</v>
      </c>
      <c r="K120">
        <v>142</v>
      </c>
      <c r="L120">
        <v>142</v>
      </c>
      <c r="M120">
        <v>158</v>
      </c>
      <c r="N120">
        <v>237</v>
      </c>
      <c r="O120">
        <v>137</v>
      </c>
      <c r="P120">
        <v>76</v>
      </c>
      <c r="Q120">
        <v>107</v>
      </c>
      <c r="R120">
        <v>0</v>
      </c>
      <c r="S120">
        <v>507</v>
      </c>
      <c r="T120">
        <v>518</v>
      </c>
      <c r="U120">
        <v>282</v>
      </c>
      <c r="V120">
        <v>120</v>
      </c>
      <c r="W120">
        <v>0</v>
      </c>
      <c r="X120">
        <v>325</v>
      </c>
      <c r="Y120">
        <v>144</v>
      </c>
      <c r="Z120">
        <v>145</v>
      </c>
    </row>
    <row r="121" spans="1:26" x14ac:dyDescent="0.25">
      <c r="A121">
        <v>303</v>
      </c>
      <c r="B121" t="s">
        <v>37</v>
      </c>
      <c r="C121">
        <v>40</v>
      </c>
      <c r="D121">
        <v>51</v>
      </c>
      <c r="E121">
        <v>71</v>
      </c>
      <c r="F121">
        <v>81</v>
      </c>
      <c r="G121">
        <v>91</v>
      </c>
      <c r="H121">
        <v>91</v>
      </c>
      <c r="I121">
        <v>81</v>
      </c>
      <c r="J121">
        <v>71</v>
      </c>
      <c r="K121">
        <v>91</v>
      </c>
      <c r="L121">
        <v>91</v>
      </c>
      <c r="M121">
        <v>101</v>
      </c>
      <c r="N121">
        <v>152</v>
      </c>
      <c r="O121">
        <v>0</v>
      </c>
      <c r="P121">
        <v>403</v>
      </c>
      <c r="Q121">
        <v>0</v>
      </c>
      <c r="R121">
        <v>0</v>
      </c>
      <c r="S121">
        <v>0</v>
      </c>
      <c r="T121">
        <v>0</v>
      </c>
      <c r="U121">
        <v>237</v>
      </c>
      <c r="V121">
        <v>0</v>
      </c>
      <c r="W121">
        <v>0</v>
      </c>
      <c r="X121">
        <v>0</v>
      </c>
      <c r="Y121">
        <v>325</v>
      </c>
      <c r="Z121">
        <v>150</v>
      </c>
    </row>
    <row r="122" spans="1:26" x14ac:dyDescent="0.25">
      <c r="A122">
        <v>304</v>
      </c>
      <c r="B122" t="s">
        <v>38</v>
      </c>
      <c r="C122">
        <v>108</v>
      </c>
      <c r="D122">
        <v>135</v>
      </c>
      <c r="E122">
        <v>190</v>
      </c>
      <c r="F122">
        <v>217</v>
      </c>
      <c r="G122">
        <v>244</v>
      </c>
      <c r="H122">
        <v>244</v>
      </c>
      <c r="I122">
        <v>217</v>
      </c>
      <c r="J122">
        <v>190</v>
      </c>
      <c r="K122">
        <v>244</v>
      </c>
      <c r="L122">
        <v>244</v>
      </c>
      <c r="M122">
        <v>271</v>
      </c>
      <c r="N122">
        <v>406</v>
      </c>
      <c r="O122">
        <v>0</v>
      </c>
      <c r="P122">
        <v>0</v>
      </c>
      <c r="Q122">
        <v>0</v>
      </c>
      <c r="R122">
        <v>6</v>
      </c>
      <c r="S122">
        <v>0</v>
      </c>
      <c r="T122">
        <v>3</v>
      </c>
      <c r="U122">
        <v>496</v>
      </c>
      <c r="V122">
        <v>114</v>
      </c>
      <c r="W122">
        <v>0</v>
      </c>
      <c r="X122">
        <v>0</v>
      </c>
      <c r="Y122">
        <v>165</v>
      </c>
      <c r="Z122">
        <v>813</v>
      </c>
    </row>
    <row r="123" spans="1:26" x14ac:dyDescent="0.25">
      <c r="A123">
        <v>305</v>
      </c>
      <c r="B123" t="s">
        <v>39</v>
      </c>
      <c r="C123">
        <v>15</v>
      </c>
      <c r="D123">
        <v>19</v>
      </c>
      <c r="E123">
        <v>27</v>
      </c>
      <c r="F123">
        <v>30</v>
      </c>
      <c r="G123">
        <v>34</v>
      </c>
      <c r="H123">
        <v>34</v>
      </c>
      <c r="I123">
        <v>30</v>
      </c>
      <c r="J123">
        <v>27</v>
      </c>
      <c r="K123">
        <v>34</v>
      </c>
      <c r="L123">
        <v>34</v>
      </c>
      <c r="M123">
        <v>38</v>
      </c>
      <c r="N123">
        <v>57</v>
      </c>
      <c r="O123">
        <v>0</v>
      </c>
      <c r="P123">
        <v>102</v>
      </c>
      <c r="Q123">
        <v>204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169</v>
      </c>
    </row>
    <row r="124" spans="1:26" x14ac:dyDescent="0.25">
      <c r="A124">
        <v>306</v>
      </c>
      <c r="B124" t="s">
        <v>40</v>
      </c>
      <c r="C124">
        <v>101</v>
      </c>
      <c r="D124">
        <v>127</v>
      </c>
      <c r="E124">
        <v>178</v>
      </c>
      <c r="F124">
        <v>203</v>
      </c>
      <c r="G124">
        <v>228</v>
      </c>
      <c r="H124">
        <v>228</v>
      </c>
      <c r="I124">
        <v>203</v>
      </c>
      <c r="J124">
        <v>178</v>
      </c>
      <c r="K124">
        <v>228</v>
      </c>
      <c r="L124">
        <v>228</v>
      </c>
      <c r="M124">
        <v>254</v>
      </c>
      <c r="N124">
        <v>381</v>
      </c>
      <c r="O124">
        <v>0</v>
      </c>
      <c r="P124">
        <v>21</v>
      </c>
      <c r="Q124">
        <v>332</v>
      </c>
      <c r="R124">
        <v>29</v>
      </c>
      <c r="S124">
        <v>254</v>
      </c>
      <c r="T124">
        <v>15</v>
      </c>
      <c r="U124">
        <v>150</v>
      </c>
      <c r="V124">
        <v>672</v>
      </c>
      <c r="W124">
        <v>143</v>
      </c>
      <c r="X124">
        <v>175</v>
      </c>
      <c r="Y124">
        <v>150</v>
      </c>
      <c r="Z124">
        <v>783</v>
      </c>
    </row>
    <row r="125" spans="1:26" x14ac:dyDescent="0.25">
      <c r="A125">
        <v>307</v>
      </c>
      <c r="B125" t="s">
        <v>41</v>
      </c>
      <c r="C125">
        <v>25</v>
      </c>
      <c r="D125">
        <v>31</v>
      </c>
      <c r="E125">
        <v>44</v>
      </c>
      <c r="F125">
        <v>50</v>
      </c>
      <c r="G125">
        <v>56</v>
      </c>
      <c r="H125">
        <v>56</v>
      </c>
      <c r="I125">
        <v>50</v>
      </c>
      <c r="J125">
        <v>44</v>
      </c>
      <c r="K125">
        <v>56</v>
      </c>
      <c r="L125">
        <v>56</v>
      </c>
      <c r="M125">
        <v>63</v>
      </c>
      <c r="N125">
        <v>94</v>
      </c>
      <c r="O125">
        <v>0</v>
      </c>
      <c r="P125">
        <v>35</v>
      </c>
      <c r="Q125">
        <v>104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372</v>
      </c>
      <c r="X125">
        <v>456</v>
      </c>
      <c r="Y125">
        <v>124</v>
      </c>
      <c r="Z125">
        <v>0</v>
      </c>
    </row>
    <row r="126" spans="1:26" x14ac:dyDescent="0.25">
      <c r="A126">
        <v>308</v>
      </c>
      <c r="B126" t="s">
        <v>42</v>
      </c>
      <c r="C126">
        <v>65</v>
      </c>
      <c r="D126">
        <v>81</v>
      </c>
      <c r="E126">
        <v>113</v>
      </c>
      <c r="F126">
        <v>129</v>
      </c>
      <c r="G126">
        <v>145</v>
      </c>
      <c r="H126">
        <v>145</v>
      </c>
      <c r="I126">
        <v>129</v>
      </c>
      <c r="J126">
        <v>113</v>
      </c>
      <c r="K126">
        <v>145</v>
      </c>
      <c r="L126">
        <v>145</v>
      </c>
      <c r="M126">
        <v>162</v>
      </c>
      <c r="N126">
        <v>242</v>
      </c>
      <c r="O126">
        <v>0</v>
      </c>
      <c r="P126">
        <v>0</v>
      </c>
      <c r="Q126">
        <v>0</v>
      </c>
      <c r="R126">
        <v>0</v>
      </c>
      <c r="S126">
        <v>365</v>
      </c>
      <c r="T126">
        <v>0</v>
      </c>
      <c r="U126">
        <v>0</v>
      </c>
      <c r="V126">
        <v>136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309</v>
      </c>
      <c r="B127" t="s">
        <v>43</v>
      </c>
      <c r="C127">
        <v>18</v>
      </c>
      <c r="D127">
        <v>22</v>
      </c>
      <c r="E127">
        <v>31</v>
      </c>
      <c r="F127">
        <v>36</v>
      </c>
      <c r="G127">
        <v>40</v>
      </c>
      <c r="H127">
        <v>40</v>
      </c>
      <c r="I127">
        <v>36</v>
      </c>
      <c r="J127">
        <v>31</v>
      </c>
      <c r="K127">
        <v>40</v>
      </c>
      <c r="L127">
        <v>40</v>
      </c>
      <c r="M127">
        <v>45</v>
      </c>
      <c r="N127">
        <v>67</v>
      </c>
      <c r="O127">
        <v>0</v>
      </c>
      <c r="P127">
        <v>0</v>
      </c>
      <c r="Q127">
        <v>150</v>
      </c>
      <c r="R127">
        <v>120</v>
      </c>
      <c r="S127">
        <v>174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310</v>
      </c>
      <c r="B128" t="s">
        <v>113</v>
      </c>
      <c r="C128">
        <v>37</v>
      </c>
      <c r="D128">
        <v>46</v>
      </c>
      <c r="E128">
        <v>65</v>
      </c>
      <c r="F128">
        <v>74</v>
      </c>
      <c r="G128">
        <v>83</v>
      </c>
      <c r="H128">
        <v>83</v>
      </c>
      <c r="I128">
        <v>74</v>
      </c>
      <c r="J128">
        <v>65</v>
      </c>
      <c r="K128">
        <v>83</v>
      </c>
      <c r="L128">
        <v>83</v>
      </c>
      <c r="M128">
        <v>93</v>
      </c>
      <c r="N128">
        <v>139</v>
      </c>
      <c r="O128">
        <v>0</v>
      </c>
      <c r="P128">
        <v>0</v>
      </c>
      <c r="Q128">
        <v>0</v>
      </c>
      <c r="R128">
        <v>0</v>
      </c>
      <c r="S128">
        <v>53</v>
      </c>
      <c r="T128">
        <v>87</v>
      </c>
      <c r="U128">
        <v>0</v>
      </c>
      <c r="V128">
        <v>0</v>
      </c>
      <c r="W128">
        <v>0</v>
      </c>
      <c r="X128">
        <v>142</v>
      </c>
      <c r="Y128">
        <v>0</v>
      </c>
      <c r="Z128">
        <v>230</v>
      </c>
    </row>
    <row r="129" spans="1:26" x14ac:dyDescent="0.25">
      <c r="A129">
        <v>311</v>
      </c>
      <c r="B129" t="s">
        <v>114</v>
      </c>
      <c r="C129">
        <v>7</v>
      </c>
      <c r="D129">
        <v>9</v>
      </c>
      <c r="E129">
        <v>12</v>
      </c>
      <c r="F129">
        <v>14</v>
      </c>
      <c r="G129">
        <v>16</v>
      </c>
      <c r="H129">
        <v>16</v>
      </c>
      <c r="I129">
        <v>14</v>
      </c>
      <c r="J129">
        <v>12</v>
      </c>
      <c r="K129">
        <v>16</v>
      </c>
      <c r="L129">
        <v>16</v>
      </c>
      <c r="M129">
        <v>17</v>
      </c>
      <c r="N129">
        <v>26</v>
      </c>
      <c r="O129">
        <v>416</v>
      </c>
      <c r="P129">
        <v>416</v>
      </c>
      <c r="Q129">
        <v>416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t="s">
        <v>115</v>
      </c>
      <c r="C130">
        <v>44</v>
      </c>
      <c r="D130">
        <v>55</v>
      </c>
      <c r="E130">
        <v>77</v>
      </c>
      <c r="F130">
        <v>88</v>
      </c>
      <c r="G130">
        <v>99</v>
      </c>
      <c r="H130">
        <v>99</v>
      </c>
      <c r="I130">
        <v>88</v>
      </c>
      <c r="J130">
        <v>77</v>
      </c>
      <c r="K130">
        <v>99</v>
      </c>
      <c r="L130">
        <v>99</v>
      </c>
      <c r="M130">
        <v>110</v>
      </c>
      <c r="N130">
        <v>165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313</v>
      </c>
      <c r="B131" t="s">
        <v>116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t="s">
        <v>117</v>
      </c>
      <c r="C132">
        <v>39</v>
      </c>
      <c r="D132">
        <v>49</v>
      </c>
      <c r="E132">
        <v>69</v>
      </c>
      <c r="F132">
        <v>79</v>
      </c>
      <c r="G132">
        <v>89</v>
      </c>
      <c r="H132">
        <v>89</v>
      </c>
      <c r="I132">
        <v>79</v>
      </c>
      <c r="J132">
        <v>69</v>
      </c>
      <c r="K132">
        <v>89</v>
      </c>
      <c r="L132">
        <v>89</v>
      </c>
      <c r="M132">
        <v>98</v>
      </c>
      <c r="N132">
        <v>148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2841</v>
      </c>
    </row>
    <row r="133" spans="1:26" x14ac:dyDescent="0.25">
      <c r="A133">
        <v>315</v>
      </c>
      <c r="B133" t="s">
        <v>118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t="s">
        <v>171</v>
      </c>
      <c r="C134">
        <v>550</v>
      </c>
      <c r="D134">
        <v>804</v>
      </c>
      <c r="E134">
        <v>845</v>
      </c>
      <c r="F134">
        <v>944</v>
      </c>
      <c r="G134">
        <v>1042</v>
      </c>
      <c r="H134">
        <v>886</v>
      </c>
      <c r="I134">
        <v>787</v>
      </c>
      <c r="J134">
        <v>1002</v>
      </c>
      <c r="K134">
        <v>1042</v>
      </c>
      <c r="L134">
        <v>729</v>
      </c>
      <c r="M134">
        <v>829</v>
      </c>
      <c r="N134">
        <v>383</v>
      </c>
      <c r="O134">
        <v>1369</v>
      </c>
      <c r="P134">
        <v>498</v>
      </c>
      <c r="Q134">
        <v>452</v>
      </c>
      <c r="R134">
        <v>189</v>
      </c>
      <c r="S134">
        <v>116</v>
      </c>
      <c r="T134">
        <v>120</v>
      </c>
      <c r="U134">
        <v>807</v>
      </c>
      <c r="V134">
        <v>458</v>
      </c>
      <c r="W134">
        <v>-216</v>
      </c>
      <c r="X134">
        <v>50</v>
      </c>
      <c r="Y134">
        <v>-209</v>
      </c>
      <c r="Z134">
        <v>-920</v>
      </c>
    </row>
    <row r="135" spans="1:26" x14ac:dyDescent="0.25">
      <c r="A135">
        <v>317</v>
      </c>
      <c r="B135" t="s">
        <v>166</v>
      </c>
      <c r="C135">
        <v>178</v>
      </c>
      <c r="D135">
        <v>256</v>
      </c>
      <c r="E135">
        <v>276</v>
      </c>
      <c r="F135">
        <v>309</v>
      </c>
      <c r="G135">
        <v>342</v>
      </c>
      <c r="H135">
        <v>297</v>
      </c>
      <c r="I135">
        <v>263</v>
      </c>
      <c r="J135">
        <v>322</v>
      </c>
      <c r="K135">
        <v>342</v>
      </c>
      <c r="L135">
        <v>251</v>
      </c>
      <c r="M135">
        <v>284</v>
      </c>
      <c r="N135">
        <v>175</v>
      </c>
      <c r="O135">
        <v>-80</v>
      </c>
      <c r="P135">
        <v>239</v>
      </c>
      <c r="Q135">
        <v>548</v>
      </c>
      <c r="R135">
        <v>336</v>
      </c>
      <c r="S135">
        <v>1060</v>
      </c>
      <c r="T135">
        <v>70</v>
      </c>
      <c r="U135">
        <v>480</v>
      </c>
      <c r="V135">
        <v>130</v>
      </c>
      <c r="W135">
        <v>220</v>
      </c>
      <c r="X135">
        <v>560</v>
      </c>
      <c r="Y135">
        <v>753</v>
      </c>
      <c r="Z135">
        <v>-473</v>
      </c>
    </row>
    <row r="136" spans="1:26" x14ac:dyDescent="0.25">
      <c r="A136">
        <v>318</v>
      </c>
      <c r="B136" t="s">
        <v>167</v>
      </c>
      <c r="C136">
        <v>666</v>
      </c>
      <c r="D136">
        <v>993</v>
      </c>
      <c r="E136">
        <v>1004</v>
      </c>
      <c r="F136">
        <v>1117</v>
      </c>
      <c r="G136">
        <v>1229</v>
      </c>
      <c r="H136">
        <v>1015</v>
      </c>
      <c r="I136">
        <v>902</v>
      </c>
      <c r="J136">
        <v>1219</v>
      </c>
      <c r="K136">
        <v>1229</v>
      </c>
      <c r="L136">
        <v>800</v>
      </c>
      <c r="M136">
        <v>913</v>
      </c>
      <c r="N136">
        <v>188</v>
      </c>
      <c r="O136">
        <v>108</v>
      </c>
      <c r="P136">
        <v>185</v>
      </c>
      <c r="Q136">
        <v>2907</v>
      </c>
      <c r="R136">
        <v>457</v>
      </c>
      <c r="S136">
        <v>-112</v>
      </c>
      <c r="T136">
        <v>4276</v>
      </c>
      <c r="U136">
        <v>607</v>
      </c>
      <c r="V136">
        <v>-2286</v>
      </c>
      <c r="W136">
        <v>-636</v>
      </c>
      <c r="X136">
        <v>651</v>
      </c>
      <c r="Y136">
        <v>1593</v>
      </c>
      <c r="Z136">
        <v>-1683</v>
      </c>
    </row>
    <row r="137" spans="1:26" x14ac:dyDescent="0.25">
      <c r="A137">
        <v>319</v>
      </c>
      <c r="B137" t="s">
        <v>170</v>
      </c>
      <c r="C137">
        <v>203</v>
      </c>
      <c r="D137">
        <v>294</v>
      </c>
      <c r="E137">
        <v>312</v>
      </c>
      <c r="F137">
        <v>349</v>
      </c>
      <c r="G137">
        <v>386</v>
      </c>
      <c r="H137">
        <v>331</v>
      </c>
      <c r="I137">
        <v>293</v>
      </c>
      <c r="J137">
        <v>368</v>
      </c>
      <c r="K137">
        <v>386</v>
      </c>
      <c r="L137">
        <v>275</v>
      </c>
      <c r="M137">
        <v>312</v>
      </c>
      <c r="N137">
        <v>163</v>
      </c>
      <c r="O137">
        <v>-3</v>
      </c>
      <c r="P137">
        <v>411</v>
      </c>
      <c r="Q137">
        <v>-615</v>
      </c>
      <c r="R137">
        <v>-122</v>
      </c>
      <c r="S137">
        <v>-227</v>
      </c>
      <c r="T137">
        <v>-440</v>
      </c>
      <c r="U137">
        <v>-487</v>
      </c>
      <c r="V137">
        <v>-300</v>
      </c>
      <c r="W137">
        <v>-172</v>
      </c>
      <c r="X137">
        <v>-192</v>
      </c>
      <c r="Y137">
        <v>-51</v>
      </c>
      <c r="Z137">
        <v>-860</v>
      </c>
    </row>
    <row r="138" spans="1:26" x14ac:dyDescent="0.25">
      <c r="A138">
        <v>320</v>
      </c>
      <c r="B138" t="s">
        <v>169</v>
      </c>
      <c r="C138">
        <v>337</v>
      </c>
      <c r="D138">
        <v>499</v>
      </c>
      <c r="E138">
        <v>511</v>
      </c>
      <c r="F138">
        <v>569</v>
      </c>
      <c r="G138">
        <v>627</v>
      </c>
      <c r="H138">
        <v>523</v>
      </c>
      <c r="I138">
        <v>465</v>
      </c>
      <c r="J138">
        <v>615</v>
      </c>
      <c r="K138">
        <v>627</v>
      </c>
      <c r="L138">
        <v>419</v>
      </c>
      <c r="M138">
        <v>477</v>
      </c>
      <c r="N138">
        <v>143</v>
      </c>
      <c r="O138">
        <v>-127</v>
      </c>
      <c r="P138">
        <v>-140</v>
      </c>
      <c r="Q138">
        <v>173</v>
      </c>
      <c r="R138">
        <v>-9</v>
      </c>
      <c r="S138">
        <v>493</v>
      </c>
      <c r="T138">
        <v>127</v>
      </c>
      <c r="U138">
        <v>256</v>
      </c>
      <c r="V138">
        <v>1277</v>
      </c>
      <c r="W138">
        <v>-41</v>
      </c>
      <c r="X138">
        <v>2547</v>
      </c>
      <c r="Y138">
        <v>-801</v>
      </c>
      <c r="Z138">
        <v>-604</v>
      </c>
    </row>
    <row r="139" spans="1:26" x14ac:dyDescent="0.25">
      <c r="A139">
        <v>321</v>
      </c>
      <c r="B139" t="s">
        <v>168</v>
      </c>
      <c r="C139">
        <v>117</v>
      </c>
      <c r="D139">
        <v>203</v>
      </c>
      <c r="E139">
        <v>150</v>
      </c>
      <c r="F139">
        <v>160</v>
      </c>
      <c r="G139">
        <v>170</v>
      </c>
      <c r="H139">
        <v>95</v>
      </c>
      <c r="I139">
        <v>86</v>
      </c>
      <c r="J139">
        <v>224</v>
      </c>
      <c r="K139">
        <v>170</v>
      </c>
      <c r="L139">
        <v>21</v>
      </c>
      <c r="M139">
        <v>31</v>
      </c>
      <c r="N139">
        <v>-364</v>
      </c>
      <c r="O139">
        <v>333</v>
      </c>
      <c r="P139">
        <v>0</v>
      </c>
      <c r="Q139">
        <v>213</v>
      </c>
      <c r="R139">
        <v>127</v>
      </c>
      <c r="S139">
        <v>253</v>
      </c>
      <c r="T139">
        <v>-27</v>
      </c>
      <c r="U139">
        <v>176</v>
      </c>
      <c r="V139">
        <v>399</v>
      </c>
      <c r="W139">
        <v>-128</v>
      </c>
      <c r="X139">
        <v>-566</v>
      </c>
      <c r="Y139">
        <v>440</v>
      </c>
      <c r="Z139">
        <v>176</v>
      </c>
    </row>
    <row r="140" spans="1:26" x14ac:dyDescent="0.25">
      <c r="A140">
        <v>322</v>
      </c>
      <c r="B140" t="s">
        <v>183</v>
      </c>
      <c r="C140">
        <v>-149</v>
      </c>
      <c r="D140">
        <v>-176</v>
      </c>
      <c r="E140">
        <v>-268</v>
      </c>
      <c r="F140">
        <v>-308</v>
      </c>
      <c r="G140">
        <v>-348</v>
      </c>
      <c r="H140">
        <v>-360</v>
      </c>
      <c r="I140">
        <v>-320</v>
      </c>
      <c r="J140">
        <v>-256</v>
      </c>
      <c r="K140">
        <v>-348</v>
      </c>
      <c r="L140">
        <v>-372</v>
      </c>
      <c r="M140">
        <v>-413</v>
      </c>
      <c r="N140">
        <v>-685</v>
      </c>
      <c r="O140">
        <v>-2</v>
      </c>
      <c r="P140">
        <v>0</v>
      </c>
      <c r="Q140">
        <v>-4</v>
      </c>
      <c r="R140">
        <v>-726</v>
      </c>
      <c r="S140">
        <v>-405</v>
      </c>
      <c r="T140">
        <v>-848</v>
      </c>
      <c r="U140">
        <v>267</v>
      </c>
      <c r="V140">
        <v>-248</v>
      </c>
      <c r="W140">
        <v>300</v>
      </c>
      <c r="X140">
        <v>-127</v>
      </c>
      <c r="Y140">
        <v>-92</v>
      </c>
      <c r="Z140">
        <v>-204</v>
      </c>
    </row>
    <row r="141" spans="1:26" x14ac:dyDescent="0.25">
      <c r="A141">
        <v>323</v>
      </c>
      <c r="B141" t="s">
        <v>178</v>
      </c>
      <c r="C141">
        <v>2</v>
      </c>
      <c r="D141">
        <v>5</v>
      </c>
      <c r="E141">
        <v>0</v>
      </c>
      <c r="F141">
        <v>0</v>
      </c>
      <c r="G141">
        <v>-1</v>
      </c>
      <c r="H141">
        <v>-4</v>
      </c>
      <c r="I141">
        <v>-4</v>
      </c>
      <c r="J141">
        <v>4</v>
      </c>
      <c r="K141">
        <v>-1</v>
      </c>
      <c r="L141">
        <v>-8</v>
      </c>
      <c r="M141">
        <v>-8</v>
      </c>
      <c r="N141">
        <v>-32</v>
      </c>
      <c r="O141">
        <v>0</v>
      </c>
      <c r="P141">
        <v>0</v>
      </c>
      <c r="Q141">
        <v>-228</v>
      </c>
      <c r="R141">
        <v>0</v>
      </c>
      <c r="S141">
        <v>0</v>
      </c>
      <c r="T141">
        <v>0</v>
      </c>
      <c r="U141">
        <v>0</v>
      </c>
      <c r="V141">
        <v>-284</v>
      </c>
      <c r="W141">
        <v>284</v>
      </c>
      <c r="X141">
        <v>-127</v>
      </c>
      <c r="Y141">
        <v>0</v>
      </c>
      <c r="Z141">
        <v>0</v>
      </c>
    </row>
    <row r="142" spans="1:26" x14ac:dyDescent="0.25">
      <c r="A142">
        <v>324</v>
      </c>
      <c r="B142" t="s">
        <v>179</v>
      </c>
      <c r="C142">
        <v>-84</v>
      </c>
      <c r="D142">
        <v>-93</v>
      </c>
      <c r="E142">
        <v>-159</v>
      </c>
      <c r="F142">
        <v>-184</v>
      </c>
      <c r="G142">
        <v>-209</v>
      </c>
      <c r="H142">
        <v>-225</v>
      </c>
      <c r="I142">
        <v>-201</v>
      </c>
      <c r="J142">
        <v>-142</v>
      </c>
      <c r="K142">
        <v>-209</v>
      </c>
      <c r="L142">
        <v>-242</v>
      </c>
      <c r="M142">
        <v>-267</v>
      </c>
      <c r="N142">
        <v>-493</v>
      </c>
      <c r="O142">
        <v>-323</v>
      </c>
      <c r="P142">
        <v>-33</v>
      </c>
      <c r="Q142">
        <v>-945</v>
      </c>
      <c r="R142">
        <v>-677</v>
      </c>
      <c r="S142">
        <v>-375</v>
      </c>
      <c r="T142">
        <v>-527</v>
      </c>
      <c r="U142">
        <v>-222</v>
      </c>
      <c r="V142">
        <v>-217</v>
      </c>
      <c r="W142">
        <v>-164</v>
      </c>
      <c r="X142">
        <v>-96</v>
      </c>
      <c r="Y142">
        <v>-864</v>
      </c>
      <c r="Z142">
        <v>-997</v>
      </c>
    </row>
    <row r="143" spans="1:26" x14ac:dyDescent="0.25">
      <c r="A143">
        <v>325</v>
      </c>
      <c r="B143" t="s">
        <v>182</v>
      </c>
      <c r="C143">
        <v>-15</v>
      </c>
      <c r="D143">
        <v>-15</v>
      </c>
      <c r="E143">
        <v>-29</v>
      </c>
      <c r="F143">
        <v>-33</v>
      </c>
      <c r="G143">
        <v>-38</v>
      </c>
      <c r="H143">
        <v>-42</v>
      </c>
      <c r="I143">
        <v>-38</v>
      </c>
      <c r="J143">
        <v>-24</v>
      </c>
      <c r="K143">
        <v>-38</v>
      </c>
      <c r="L143">
        <v>-47</v>
      </c>
      <c r="M143">
        <v>-51</v>
      </c>
      <c r="N143">
        <v>-102</v>
      </c>
      <c r="O143">
        <v>0</v>
      </c>
      <c r="P143">
        <v>0</v>
      </c>
      <c r="Q143">
        <v>0</v>
      </c>
      <c r="R143">
        <v>-221</v>
      </c>
      <c r="S143">
        <v>0</v>
      </c>
      <c r="T143">
        <v>0</v>
      </c>
      <c r="U143">
        <v>-124</v>
      </c>
      <c r="V143">
        <v>0</v>
      </c>
      <c r="W143">
        <v>0</v>
      </c>
      <c r="X143">
        <v>91</v>
      </c>
      <c r="Y143">
        <v>91</v>
      </c>
      <c r="Z143">
        <v>-131</v>
      </c>
    </row>
    <row r="144" spans="1:26" x14ac:dyDescent="0.25">
      <c r="A144">
        <v>326</v>
      </c>
      <c r="B144" t="s">
        <v>181</v>
      </c>
      <c r="C144">
        <v>-23</v>
      </c>
      <c r="D144">
        <v>-23</v>
      </c>
      <c r="E144">
        <v>-47</v>
      </c>
      <c r="F144">
        <v>-54</v>
      </c>
      <c r="G144">
        <v>-61</v>
      </c>
      <c r="H144">
        <v>-69</v>
      </c>
      <c r="I144">
        <v>-63</v>
      </c>
      <c r="J144">
        <v>-38</v>
      </c>
      <c r="K144">
        <v>-61</v>
      </c>
      <c r="L144">
        <v>-78</v>
      </c>
      <c r="M144">
        <v>-85</v>
      </c>
      <c r="N144">
        <v>-173</v>
      </c>
      <c r="O144">
        <v>-137</v>
      </c>
      <c r="P144">
        <v>-76</v>
      </c>
      <c r="Q144">
        <v>-107</v>
      </c>
      <c r="R144">
        <v>0</v>
      </c>
      <c r="S144">
        <v>-507</v>
      </c>
      <c r="T144">
        <v>-518</v>
      </c>
      <c r="U144">
        <v>-282</v>
      </c>
      <c r="V144">
        <v>10</v>
      </c>
      <c r="W144">
        <v>0</v>
      </c>
      <c r="X144">
        <v>-325</v>
      </c>
      <c r="Y144">
        <v>-144</v>
      </c>
      <c r="Z144">
        <v>-145</v>
      </c>
    </row>
    <row r="145" spans="1:26" x14ac:dyDescent="0.25">
      <c r="A145">
        <v>327</v>
      </c>
      <c r="B145" t="s">
        <v>180</v>
      </c>
      <c r="C145">
        <v>-11</v>
      </c>
      <c r="D145">
        <v>-10</v>
      </c>
      <c r="E145">
        <v>-25</v>
      </c>
      <c r="F145">
        <v>-29</v>
      </c>
      <c r="G145">
        <v>-33</v>
      </c>
      <c r="H145">
        <v>-39</v>
      </c>
      <c r="I145">
        <v>-35</v>
      </c>
      <c r="J145">
        <v>-19</v>
      </c>
      <c r="K145">
        <v>-33</v>
      </c>
      <c r="L145">
        <v>-45</v>
      </c>
      <c r="M145">
        <v>-49</v>
      </c>
      <c r="N145">
        <v>-106</v>
      </c>
      <c r="O145">
        <v>0</v>
      </c>
      <c r="P145">
        <v>-403</v>
      </c>
      <c r="Q145">
        <v>0</v>
      </c>
      <c r="R145">
        <v>0</v>
      </c>
      <c r="S145">
        <v>0</v>
      </c>
      <c r="T145">
        <v>0</v>
      </c>
      <c r="U145">
        <v>-237</v>
      </c>
      <c r="V145">
        <v>0</v>
      </c>
      <c r="W145">
        <v>0</v>
      </c>
      <c r="X145">
        <v>0</v>
      </c>
      <c r="Y145">
        <v>-325</v>
      </c>
      <c r="Z145">
        <v>-150</v>
      </c>
    </row>
    <row r="146" spans="1:26" x14ac:dyDescent="0.25">
      <c r="A146">
        <v>328</v>
      </c>
      <c r="B146" t="s">
        <v>189</v>
      </c>
      <c r="C146">
        <v>197</v>
      </c>
      <c r="D146">
        <v>292</v>
      </c>
      <c r="E146">
        <v>299</v>
      </c>
      <c r="F146">
        <v>333</v>
      </c>
      <c r="G146">
        <v>367</v>
      </c>
      <c r="H146">
        <v>306</v>
      </c>
      <c r="I146">
        <v>272</v>
      </c>
      <c r="J146">
        <v>360</v>
      </c>
      <c r="K146">
        <v>367</v>
      </c>
      <c r="L146">
        <v>245</v>
      </c>
      <c r="M146">
        <v>279</v>
      </c>
      <c r="N146">
        <v>83</v>
      </c>
      <c r="O146">
        <v>0</v>
      </c>
      <c r="P146">
        <v>4350</v>
      </c>
      <c r="Q146">
        <v>170</v>
      </c>
      <c r="R146">
        <v>164</v>
      </c>
      <c r="S146">
        <v>264</v>
      </c>
      <c r="T146">
        <v>-3</v>
      </c>
      <c r="U146">
        <v>-496</v>
      </c>
      <c r="V146">
        <v>994</v>
      </c>
      <c r="W146">
        <v>0</v>
      </c>
      <c r="X146">
        <v>465</v>
      </c>
      <c r="Y146">
        <v>783</v>
      </c>
      <c r="Z146">
        <v>-233</v>
      </c>
    </row>
    <row r="147" spans="1:26" x14ac:dyDescent="0.25">
      <c r="A147">
        <v>329</v>
      </c>
      <c r="B147" t="s">
        <v>184</v>
      </c>
      <c r="C147">
        <v>67</v>
      </c>
      <c r="D147">
        <v>96</v>
      </c>
      <c r="E147">
        <v>105</v>
      </c>
      <c r="F147">
        <v>118</v>
      </c>
      <c r="G147">
        <v>130</v>
      </c>
      <c r="H147">
        <v>114</v>
      </c>
      <c r="I147">
        <v>102</v>
      </c>
      <c r="J147">
        <v>121</v>
      </c>
      <c r="K147">
        <v>130</v>
      </c>
      <c r="L147">
        <v>98</v>
      </c>
      <c r="M147">
        <v>110</v>
      </c>
      <c r="N147">
        <v>75</v>
      </c>
      <c r="O147">
        <v>0</v>
      </c>
      <c r="P147">
        <v>78</v>
      </c>
      <c r="Q147">
        <v>-204</v>
      </c>
      <c r="R147">
        <v>0</v>
      </c>
      <c r="S147">
        <v>0</v>
      </c>
      <c r="T147">
        <v>0</v>
      </c>
      <c r="U147">
        <v>170</v>
      </c>
      <c r="V147">
        <v>0</v>
      </c>
      <c r="W147">
        <v>0</v>
      </c>
      <c r="X147">
        <v>0</v>
      </c>
      <c r="Y147">
        <v>0</v>
      </c>
      <c r="Z147">
        <v>-169</v>
      </c>
    </row>
    <row r="148" spans="1:26" x14ac:dyDescent="0.25">
      <c r="A148">
        <v>330</v>
      </c>
      <c r="B148" t="s">
        <v>185</v>
      </c>
      <c r="C148">
        <v>251</v>
      </c>
      <c r="D148">
        <v>366</v>
      </c>
      <c r="E148">
        <v>386</v>
      </c>
      <c r="F148">
        <v>431</v>
      </c>
      <c r="G148">
        <v>477</v>
      </c>
      <c r="H148">
        <v>406</v>
      </c>
      <c r="I148">
        <v>361</v>
      </c>
      <c r="J148">
        <v>456</v>
      </c>
      <c r="K148">
        <v>477</v>
      </c>
      <c r="L148">
        <v>336</v>
      </c>
      <c r="M148">
        <v>380</v>
      </c>
      <c r="N148">
        <v>183</v>
      </c>
      <c r="O148">
        <v>240</v>
      </c>
      <c r="P148">
        <v>-21</v>
      </c>
      <c r="Q148">
        <v>-305</v>
      </c>
      <c r="R148">
        <v>393</v>
      </c>
      <c r="S148">
        <v>-122</v>
      </c>
      <c r="T148">
        <v>39</v>
      </c>
      <c r="U148">
        <v>1744</v>
      </c>
      <c r="V148">
        <v>-370</v>
      </c>
      <c r="W148">
        <v>164</v>
      </c>
      <c r="X148">
        <v>128</v>
      </c>
      <c r="Y148">
        <v>16</v>
      </c>
      <c r="Z148">
        <v>-578</v>
      </c>
    </row>
    <row r="149" spans="1:26" x14ac:dyDescent="0.25">
      <c r="A149">
        <v>331</v>
      </c>
      <c r="B149" t="s">
        <v>188</v>
      </c>
      <c r="C149">
        <v>75</v>
      </c>
      <c r="D149">
        <v>109</v>
      </c>
      <c r="E149">
        <v>116</v>
      </c>
      <c r="F149">
        <v>130</v>
      </c>
      <c r="G149">
        <v>144</v>
      </c>
      <c r="H149">
        <v>124</v>
      </c>
      <c r="I149">
        <v>110</v>
      </c>
      <c r="J149">
        <v>136</v>
      </c>
      <c r="K149">
        <v>144</v>
      </c>
      <c r="L149">
        <v>104</v>
      </c>
      <c r="M149">
        <v>117</v>
      </c>
      <c r="N149">
        <v>66</v>
      </c>
      <c r="O149">
        <v>0</v>
      </c>
      <c r="P149">
        <v>97</v>
      </c>
      <c r="Q149">
        <v>68</v>
      </c>
      <c r="R149">
        <v>187</v>
      </c>
      <c r="S149">
        <v>0</v>
      </c>
      <c r="T149">
        <v>0</v>
      </c>
      <c r="U149">
        <v>0</v>
      </c>
      <c r="V149">
        <v>0</v>
      </c>
      <c r="W149">
        <v>-372</v>
      </c>
      <c r="X149">
        <v>-456</v>
      </c>
      <c r="Y149">
        <v>-124</v>
      </c>
      <c r="Z149">
        <v>0</v>
      </c>
    </row>
    <row r="150" spans="1:26" x14ac:dyDescent="0.25">
      <c r="A150">
        <v>332</v>
      </c>
      <c r="B150" t="s">
        <v>187</v>
      </c>
      <c r="C150">
        <v>117</v>
      </c>
      <c r="D150">
        <v>174</v>
      </c>
      <c r="E150">
        <v>178</v>
      </c>
      <c r="F150">
        <v>199</v>
      </c>
      <c r="G150">
        <v>219</v>
      </c>
      <c r="H150">
        <v>183</v>
      </c>
      <c r="I150">
        <v>162</v>
      </c>
      <c r="J150">
        <v>215</v>
      </c>
      <c r="K150">
        <v>219</v>
      </c>
      <c r="L150">
        <v>146</v>
      </c>
      <c r="M150">
        <v>166</v>
      </c>
      <c r="N150">
        <v>49</v>
      </c>
      <c r="O150">
        <v>0</v>
      </c>
      <c r="P150">
        <v>0</v>
      </c>
      <c r="Q150">
        <v>60</v>
      </c>
      <c r="R150">
        <v>0</v>
      </c>
      <c r="S150">
        <v>-365</v>
      </c>
      <c r="T150">
        <v>0</v>
      </c>
      <c r="U150">
        <v>0</v>
      </c>
      <c r="V150">
        <v>94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333</v>
      </c>
      <c r="B151" t="s">
        <v>186</v>
      </c>
      <c r="C151">
        <v>135</v>
      </c>
      <c r="D151">
        <v>192</v>
      </c>
      <c r="E151">
        <v>213</v>
      </c>
      <c r="F151">
        <v>239</v>
      </c>
      <c r="G151">
        <v>265</v>
      </c>
      <c r="H151">
        <v>235</v>
      </c>
      <c r="I151">
        <v>208</v>
      </c>
      <c r="J151">
        <v>244</v>
      </c>
      <c r="K151">
        <v>265</v>
      </c>
      <c r="L151">
        <v>204</v>
      </c>
      <c r="M151">
        <v>230</v>
      </c>
      <c r="N151">
        <v>177</v>
      </c>
      <c r="O151">
        <v>150</v>
      </c>
      <c r="P151">
        <v>0</v>
      </c>
      <c r="Q151">
        <v>-119</v>
      </c>
      <c r="R151">
        <v>-120</v>
      </c>
      <c r="S151">
        <v>-174</v>
      </c>
      <c r="T151">
        <v>0</v>
      </c>
      <c r="U151">
        <v>0</v>
      </c>
      <c r="V151">
        <v>260</v>
      </c>
      <c r="W151">
        <v>0</v>
      </c>
      <c r="X151">
        <v>0</v>
      </c>
      <c r="Y151">
        <v>0</v>
      </c>
      <c r="Z151">
        <v>280</v>
      </c>
    </row>
    <row r="152" spans="1:26" x14ac:dyDescent="0.25">
      <c r="A152">
        <v>334</v>
      </c>
      <c r="B152" t="s">
        <v>195</v>
      </c>
      <c r="C152">
        <v>73</v>
      </c>
      <c r="D152">
        <v>108</v>
      </c>
      <c r="E152">
        <v>110</v>
      </c>
      <c r="F152">
        <v>123</v>
      </c>
      <c r="G152">
        <v>136</v>
      </c>
      <c r="H152">
        <v>114</v>
      </c>
      <c r="I152">
        <v>101</v>
      </c>
      <c r="J152">
        <v>132</v>
      </c>
      <c r="K152">
        <v>136</v>
      </c>
      <c r="L152">
        <v>92</v>
      </c>
      <c r="M152">
        <v>104</v>
      </c>
      <c r="N152">
        <v>36</v>
      </c>
      <c r="O152">
        <v>0</v>
      </c>
      <c r="P152">
        <v>0</v>
      </c>
      <c r="Q152">
        <v>0</v>
      </c>
      <c r="R152">
        <v>33</v>
      </c>
      <c r="S152">
        <v>1403</v>
      </c>
      <c r="T152">
        <v>393</v>
      </c>
      <c r="U152">
        <v>1840</v>
      </c>
      <c r="V152">
        <v>120</v>
      </c>
      <c r="W152">
        <v>2103</v>
      </c>
      <c r="X152">
        <v>-62</v>
      </c>
      <c r="Y152">
        <v>0</v>
      </c>
      <c r="Z152">
        <v>90</v>
      </c>
    </row>
    <row r="153" spans="1:26" x14ac:dyDescent="0.25">
      <c r="A153">
        <v>335</v>
      </c>
      <c r="B153" t="s">
        <v>190</v>
      </c>
      <c r="C153">
        <v>23</v>
      </c>
      <c r="D153">
        <v>32</v>
      </c>
      <c r="E153">
        <v>35</v>
      </c>
      <c r="F153">
        <v>39</v>
      </c>
      <c r="G153">
        <v>43</v>
      </c>
      <c r="H153">
        <v>37</v>
      </c>
      <c r="I153">
        <v>33</v>
      </c>
      <c r="J153">
        <v>41</v>
      </c>
      <c r="K153">
        <v>43</v>
      </c>
      <c r="L153">
        <v>31</v>
      </c>
      <c r="M153">
        <v>36</v>
      </c>
      <c r="N153">
        <v>21</v>
      </c>
      <c r="O153">
        <v>-416</v>
      </c>
      <c r="P153">
        <v>-416</v>
      </c>
      <c r="Q153">
        <v>-416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t="s">
        <v>191</v>
      </c>
      <c r="C154">
        <v>74</v>
      </c>
      <c r="D154">
        <v>110</v>
      </c>
      <c r="E154">
        <v>112</v>
      </c>
      <c r="F154">
        <v>125</v>
      </c>
      <c r="G154">
        <v>137</v>
      </c>
      <c r="H154">
        <v>114</v>
      </c>
      <c r="I154">
        <v>101</v>
      </c>
      <c r="J154">
        <v>136</v>
      </c>
      <c r="K154">
        <v>137</v>
      </c>
      <c r="L154">
        <v>90</v>
      </c>
      <c r="M154">
        <v>103</v>
      </c>
      <c r="N154">
        <v>24</v>
      </c>
      <c r="O154">
        <v>0</v>
      </c>
      <c r="P154">
        <v>253</v>
      </c>
      <c r="Q154">
        <v>0</v>
      </c>
      <c r="R154">
        <v>0</v>
      </c>
      <c r="S154">
        <v>0</v>
      </c>
      <c r="T154">
        <v>0</v>
      </c>
      <c r="U154">
        <v>353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337</v>
      </c>
      <c r="B155" t="s">
        <v>194</v>
      </c>
      <c r="C155">
        <v>36</v>
      </c>
      <c r="D155">
        <v>50</v>
      </c>
      <c r="E155">
        <v>57</v>
      </c>
      <c r="F155">
        <v>65</v>
      </c>
      <c r="G155">
        <v>72</v>
      </c>
      <c r="H155">
        <v>65</v>
      </c>
      <c r="I155">
        <v>57</v>
      </c>
      <c r="J155">
        <v>65</v>
      </c>
      <c r="K155">
        <v>72</v>
      </c>
      <c r="L155">
        <v>57</v>
      </c>
      <c r="M155">
        <v>65</v>
      </c>
      <c r="N155">
        <v>57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t="s">
        <v>193</v>
      </c>
      <c r="C156">
        <v>45</v>
      </c>
      <c r="D156">
        <v>69</v>
      </c>
      <c r="E156">
        <v>66</v>
      </c>
      <c r="F156">
        <v>73</v>
      </c>
      <c r="G156">
        <v>80</v>
      </c>
      <c r="H156">
        <v>63</v>
      </c>
      <c r="I156">
        <v>56</v>
      </c>
      <c r="J156">
        <v>83</v>
      </c>
      <c r="K156">
        <v>80</v>
      </c>
      <c r="L156">
        <v>46</v>
      </c>
      <c r="M156">
        <v>54</v>
      </c>
      <c r="N156">
        <v>-13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-2841</v>
      </c>
    </row>
    <row r="157" spans="1:26" x14ac:dyDescent="0.25">
      <c r="A157">
        <v>339</v>
      </c>
      <c r="B157" t="s">
        <v>192</v>
      </c>
      <c r="C157">
        <v>44</v>
      </c>
      <c r="D157">
        <v>62</v>
      </c>
      <c r="E157">
        <v>71</v>
      </c>
      <c r="F157">
        <v>80</v>
      </c>
      <c r="G157">
        <v>89</v>
      </c>
      <c r="H157">
        <v>80</v>
      </c>
      <c r="I157">
        <v>71</v>
      </c>
      <c r="J157">
        <v>80</v>
      </c>
      <c r="K157">
        <v>89</v>
      </c>
      <c r="L157">
        <v>71</v>
      </c>
      <c r="M157">
        <v>80</v>
      </c>
      <c r="N157">
        <v>71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t="s">
        <v>201</v>
      </c>
      <c r="C158">
        <v>2041</v>
      </c>
      <c r="D158">
        <v>2857</v>
      </c>
      <c r="E158">
        <v>3264</v>
      </c>
      <c r="F158">
        <v>3674</v>
      </c>
      <c r="G158">
        <v>4080</v>
      </c>
      <c r="H158">
        <v>3674</v>
      </c>
      <c r="I158">
        <v>3264</v>
      </c>
      <c r="J158">
        <v>3674</v>
      </c>
      <c r="K158">
        <v>4080</v>
      </c>
      <c r="L158">
        <v>3264</v>
      </c>
      <c r="M158">
        <v>3674</v>
      </c>
      <c r="N158">
        <v>3264</v>
      </c>
      <c r="O158">
        <v>1832</v>
      </c>
      <c r="P158">
        <v>6027</v>
      </c>
      <c r="Q158">
        <v>3001</v>
      </c>
      <c r="R158">
        <v>3305</v>
      </c>
      <c r="S158">
        <v>3630</v>
      </c>
      <c r="T158">
        <v>1899</v>
      </c>
      <c r="U158">
        <v>5860</v>
      </c>
      <c r="V158">
        <v>5237</v>
      </c>
      <c r="W158">
        <v>4369</v>
      </c>
      <c r="X158">
        <v>4861</v>
      </c>
      <c r="Y158">
        <v>2565</v>
      </c>
      <c r="Z158">
        <v>2168</v>
      </c>
    </row>
    <row r="159" spans="1:26" x14ac:dyDescent="0.25">
      <c r="A159">
        <v>341</v>
      </c>
      <c r="B159" t="s">
        <v>196</v>
      </c>
      <c r="C159">
        <v>495</v>
      </c>
      <c r="D159">
        <v>692</v>
      </c>
      <c r="E159">
        <v>790</v>
      </c>
      <c r="F159">
        <v>889</v>
      </c>
      <c r="G159">
        <v>987</v>
      </c>
      <c r="H159">
        <v>889</v>
      </c>
      <c r="I159">
        <v>790</v>
      </c>
      <c r="J159">
        <v>889</v>
      </c>
      <c r="K159">
        <v>987</v>
      </c>
      <c r="L159">
        <v>790</v>
      </c>
      <c r="M159">
        <v>889</v>
      </c>
      <c r="N159">
        <v>790</v>
      </c>
      <c r="O159">
        <v>0</v>
      </c>
      <c r="P159">
        <v>649</v>
      </c>
      <c r="Q159">
        <v>1323</v>
      </c>
      <c r="R159">
        <v>336</v>
      </c>
      <c r="S159">
        <v>1060</v>
      </c>
      <c r="T159">
        <v>535</v>
      </c>
      <c r="U159">
        <v>650</v>
      </c>
      <c r="V159">
        <v>335</v>
      </c>
      <c r="W159">
        <v>664</v>
      </c>
      <c r="X159">
        <v>680</v>
      </c>
      <c r="Y159">
        <v>1100</v>
      </c>
      <c r="Z159">
        <v>0</v>
      </c>
    </row>
    <row r="160" spans="1:26" x14ac:dyDescent="0.25">
      <c r="A160">
        <v>342</v>
      </c>
      <c r="B160" t="s">
        <v>197</v>
      </c>
      <c r="C160">
        <v>2661</v>
      </c>
      <c r="D160">
        <v>3724</v>
      </c>
      <c r="E160">
        <v>4257</v>
      </c>
      <c r="F160">
        <v>4791</v>
      </c>
      <c r="G160">
        <v>5320</v>
      </c>
      <c r="H160">
        <v>4791</v>
      </c>
      <c r="I160">
        <v>4257</v>
      </c>
      <c r="J160">
        <v>4791</v>
      </c>
      <c r="K160">
        <v>5320</v>
      </c>
      <c r="L160">
        <v>4257</v>
      </c>
      <c r="M160">
        <v>4791</v>
      </c>
      <c r="N160">
        <v>4257</v>
      </c>
      <c r="O160">
        <v>1435</v>
      </c>
      <c r="P160">
        <v>1881</v>
      </c>
      <c r="Q160">
        <v>3818</v>
      </c>
      <c r="R160">
        <v>4812</v>
      </c>
      <c r="S160">
        <v>2690</v>
      </c>
      <c r="T160">
        <v>6381</v>
      </c>
      <c r="U160">
        <v>5425</v>
      </c>
      <c r="V160">
        <v>3073</v>
      </c>
      <c r="W160">
        <v>2952</v>
      </c>
      <c r="X160">
        <v>5010</v>
      </c>
      <c r="Y160">
        <v>5121</v>
      </c>
      <c r="Z160">
        <v>2112</v>
      </c>
    </row>
    <row r="161" spans="1:26" x14ac:dyDescent="0.25">
      <c r="A161">
        <v>343</v>
      </c>
      <c r="B161" t="s">
        <v>200</v>
      </c>
      <c r="C161">
        <v>689</v>
      </c>
      <c r="D161">
        <v>964</v>
      </c>
      <c r="E161">
        <v>1102</v>
      </c>
      <c r="F161">
        <v>1241</v>
      </c>
      <c r="G161">
        <v>1378</v>
      </c>
      <c r="H161">
        <v>1241</v>
      </c>
      <c r="I161">
        <v>1102</v>
      </c>
      <c r="J161">
        <v>1241</v>
      </c>
      <c r="K161">
        <v>1378</v>
      </c>
      <c r="L161">
        <v>1102</v>
      </c>
      <c r="M161">
        <v>1241</v>
      </c>
      <c r="N161">
        <v>1102</v>
      </c>
      <c r="O161">
        <v>188</v>
      </c>
      <c r="P161">
        <v>668</v>
      </c>
      <c r="Q161">
        <v>454</v>
      </c>
      <c r="R161">
        <v>894</v>
      </c>
      <c r="S161">
        <v>661</v>
      </c>
      <c r="T161">
        <v>0</v>
      </c>
      <c r="U161">
        <v>200</v>
      </c>
      <c r="V161">
        <v>359</v>
      </c>
      <c r="W161">
        <v>215</v>
      </c>
      <c r="X161">
        <v>790</v>
      </c>
      <c r="Y161">
        <v>503</v>
      </c>
      <c r="Z161">
        <v>113</v>
      </c>
    </row>
    <row r="162" spans="1:26" x14ac:dyDescent="0.25">
      <c r="A162">
        <v>344</v>
      </c>
      <c r="B162" t="s">
        <v>199</v>
      </c>
      <c r="C162">
        <v>1443</v>
      </c>
      <c r="D162">
        <v>2020</v>
      </c>
      <c r="E162">
        <v>2309</v>
      </c>
      <c r="F162">
        <v>2599</v>
      </c>
      <c r="G162">
        <v>2887</v>
      </c>
      <c r="H162">
        <v>2599</v>
      </c>
      <c r="I162">
        <v>2309</v>
      </c>
      <c r="J162">
        <v>2599</v>
      </c>
      <c r="K162">
        <v>2887</v>
      </c>
      <c r="L162">
        <v>2309</v>
      </c>
      <c r="M162">
        <v>2599</v>
      </c>
      <c r="N162">
        <v>2309</v>
      </c>
      <c r="O162">
        <v>0</v>
      </c>
      <c r="P162">
        <v>722</v>
      </c>
      <c r="Q162">
        <v>480</v>
      </c>
      <c r="R162">
        <v>231</v>
      </c>
      <c r="S162">
        <v>755</v>
      </c>
      <c r="T162">
        <v>362</v>
      </c>
      <c r="U162">
        <v>1432</v>
      </c>
      <c r="V162">
        <v>1843</v>
      </c>
      <c r="W162">
        <v>602</v>
      </c>
      <c r="X162">
        <v>2821</v>
      </c>
      <c r="Y162">
        <v>120</v>
      </c>
      <c r="Z162">
        <v>234</v>
      </c>
    </row>
    <row r="163" spans="1:26" x14ac:dyDescent="0.25">
      <c r="A163">
        <v>345</v>
      </c>
      <c r="B163" t="s">
        <v>198</v>
      </c>
      <c r="C163">
        <v>933</v>
      </c>
      <c r="D163">
        <v>1307</v>
      </c>
      <c r="E163">
        <v>1492</v>
      </c>
      <c r="F163">
        <v>1679</v>
      </c>
      <c r="G163">
        <v>1865</v>
      </c>
      <c r="H163">
        <v>1679</v>
      </c>
      <c r="I163">
        <v>1492</v>
      </c>
      <c r="J163">
        <v>1679</v>
      </c>
      <c r="K163">
        <v>1865</v>
      </c>
      <c r="L163">
        <v>1492</v>
      </c>
      <c r="M163">
        <v>1679</v>
      </c>
      <c r="N163">
        <v>1492</v>
      </c>
      <c r="O163">
        <v>912</v>
      </c>
      <c r="P163">
        <v>1293</v>
      </c>
      <c r="Q163">
        <v>770</v>
      </c>
      <c r="R163">
        <v>460</v>
      </c>
      <c r="S163">
        <v>644</v>
      </c>
      <c r="T163">
        <v>500</v>
      </c>
      <c r="U163">
        <v>301</v>
      </c>
      <c r="V163">
        <v>950</v>
      </c>
      <c r="W163">
        <v>875</v>
      </c>
      <c r="X163">
        <v>1800</v>
      </c>
      <c r="Y163">
        <v>1694</v>
      </c>
      <c r="Z163">
        <v>851</v>
      </c>
    </row>
    <row r="164" spans="1:26" x14ac:dyDescent="0.25">
      <c r="A164">
        <v>346</v>
      </c>
      <c r="B164" t="s">
        <v>207</v>
      </c>
      <c r="C164">
        <v>747</v>
      </c>
      <c r="D164">
        <v>934</v>
      </c>
      <c r="E164">
        <v>1308</v>
      </c>
      <c r="F164">
        <v>1495</v>
      </c>
      <c r="G164">
        <v>1681</v>
      </c>
      <c r="H164">
        <v>1681</v>
      </c>
      <c r="I164">
        <v>1495</v>
      </c>
      <c r="J164">
        <v>1308</v>
      </c>
      <c r="K164">
        <v>1681</v>
      </c>
      <c r="L164">
        <v>1681</v>
      </c>
      <c r="M164">
        <v>1868</v>
      </c>
      <c r="N164">
        <v>2802</v>
      </c>
      <c r="O164">
        <v>171</v>
      </c>
      <c r="P164">
        <v>419</v>
      </c>
      <c r="Q164">
        <v>1299</v>
      </c>
      <c r="R164">
        <v>2004</v>
      </c>
      <c r="S164">
        <v>1493</v>
      </c>
      <c r="T164">
        <v>1168</v>
      </c>
      <c r="U164">
        <v>1410</v>
      </c>
      <c r="V164">
        <v>1043</v>
      </c>
      <c r="W164">
        <v>662</v>
      </c>
      <c r="X164">
        <v>1213</v>
      </c>
      <c r="Y164">
        <v>1191</v>
      </c>
      <c r="Z164">
        <v>5988</v>
      </c>
    </row>
    <row r="165" spans="1:26" x14ac:dyDescent="0.25">
      <c r="A165">
        <v>347</v>
      </c>
      <c r="B165" t="s">
        <v>202</v>
      </c>
      <c r="C165">
        <v>133</v>
      </c>
      <c r="D165">
        <v>166</v>
      </c>
      <c r="E165">
        <v>232</v>
      </c>
      <c r="F165">
        <v>266</v>
      </c>
      <c r="G165">
        <v>299</v>
      </c>
      <c r="H165">
        <v>299</v>
      </c>
      <c r="I165">
        <v>266</v>
      </c>
      <c r="J165">
        <v>232</v>
      </c>
      <c r="K165">
        <v>299</v>
      </c>
      <c r="L165">
        <v>299</v>
      </c>
      <c r="M165">
        <v>332</v>
      </c>
      <c r="N165">
        <v>499</v>
      </c>
      <c r="O165">
        <v>576</v>
      </c>
      <c r="P165">
        <v>599</v>
      </c>
      <c r="Q165">
        <v>1517</v>
      </c>
      <c r="R165">
        <v>485</v>
      </c>
      <c r="S165">
        <v>250</v>
      </c>
      <c r="T165">
        <v>291</v>
      </c>
      <c r="U165">
        <v>0</v>
      </c>
      <c r="V165">
        <v>289</v>
      </c>
      <c r="W165">
        <v>0</v>
      </c>
      <c r="X165">
        <v>127</v>
      </c>
      <c r="Y165">
        <v>347</v>
      </c>
      <c r="Z165">
        <v>732</v>
      </c>
    </row>
    <row r="166" spans="1:26" x14ac:dyDescent="0.25">
      <c r="A166">
        <v>348</v>
      </c>
      <c r="B166" t="s">
        <v>203</v>
      </c>
      <c r="C166">
        <v>1110</v>
      </c>
      <c r="D166">
        <v>1389</v>
      </c>
      <c r="E166">
        <v>1944</v>
      </c>
      <c r="F166">
        <v>2221</v>
      </c>
      <c r="G166">
        <v>2497</v>
      </c>
      <c r="H166">
        <v>2497</v>
      </c>
      <c r="I166">
        <v>2221</v>
      </c>
      <c r="J166">
        <v>1944</v>
      </c>
      <c r="K166">
        <v>2497</v>
      </c>
      <c r="L166">
        <v>2497</v>
      </c>
      <c r="M166">
        <v>2776</v>
      </c>
      <c r="N166">
        <v>4165</v>
      </c>
      <c r="O166">
        <v>728</v>
      </c>
      <c r="P166">
        <v>63</v>
      </c>
      <c r="Q166">
        <v>1723</v>
      </c>
      <c r="R166">
        <v>2586</v>
      </c>
      <c r="S166">
        <v>2395</v>
      </c>
      <c r="T166">
        <v>2706</v>
      </c>
      <c r="U166">
        <v>2876</v>
      </c>
      <c r="V166">
        <v>3868</v>
      </c>
      <c r="W166">
        <v>4113</v>
      </c>
      <c r="X166">
        <v>5113</v>
      </c>
      <c r="Y166">
        <v>11429</v>
      </c>
      <c r="Z166">
        <v>8518</v>
      </c>
    </row>
    <row r="167" spans="1:26" x14ac:dyDescent="0.25">
      <c r="A167">
        <v>349</v>
      </c>
      <c r="B167" t="s">
        <v>206</v>
      </c>
      <c r="C167">
        <v>190</v>
      </c>
      <c r="D167">
        <v>238</v>
      </c>
      <c r="E167">
        <v>334</v>
      </c>
      <c r="F167">
        <v>382</v>
      </c>
      <c r="G167">
        <v>428</v>
      </c>
      <c r="H167">
        <v>428</v>
      </c>
      <c r="I167">
        <v>382</v>
      </c>
      <c r="J167">
        <v>334</v>
      </c>
      <c r="K167">
        <v>428</v>
      </c>
      <c r="L167">
        <v>428</v>
      </c>
      <c r="M167">
        <v>477</v>
      </c>
      <c r="N167">
        <v>716</v>
      </c>
      <c r="O167">
        <v>3</v>
      </c>
      <c r="P167">
        <v>99</v>
      </c>
      <c r="Q167">
        <v>719</v>
      </c>
      <c r="R167">
        <v>484</v>
      </c>
      <c r="S167">
        <v>477</v>
      </c>
      <c r="T167">
        <v>440</v>
      </c>
      <c r="U167">
        <v>611</v>
      </c>
      <c r="V167">
        <v>527</v>
      </c>
      <c r="W167">
        <v>707</v>
      </c>
      <c r="X167">
        <v>809</v>
      </c>
      <c r="Y167">
        <v>606</v>
      </c>
      <c r="Z167">
        <v>1570</v>
      </c>
    </row>
    <row r="168" spans="1:26" x14ac:dyDescent="0.25">
      <c r="A168">
        <v>350</v>
      </c>
      <c r="B168" t="s">
        <v>205</v>
      </c>
      <c r="C168">
        <v>445</v>
      </c>
      <c r="D168">
        <v>557</v>
      </c>
      <c r="E168">
        <v>780</v>
      </c>
      <c r="F168">
        <v>892</v>
      </c>
      <c r="G168">
        <v>1002</v>
      </c>
      <c r="H168">
        <v>1002</v>
      </c>
      <c r="I168">
        <v>892</v>
      </c>
      <c r="J168">
        <v>780</v>
      </c>
      <c r="K168">
        <v>1002</v>
      </c>
      <c r="L168">
        <v>1002</v>
      </c>
      <c r="M168">
        <v>1114</v>
      </c>
      <c r="N168">
        <v>1671</v>
      </c>
      <c r="O168">
        <v>264</v>
      </c>
      <c r="P168">
        <v>1676</v>
      </c>
      <c r="Q168">
        <v>114</v>
      </c>
      <c r="R168">
        <v>9</v>
      </c>
      <c r="S168">
        <v>1010</v>
      </c>
      <c r="T168">
        <v>593</v>
      </c>
      <c r="U168">
        <v>1028</v>
      </c>
      <c r="V168">
        <v>1235</v>
      </c>
      <c r="W168">
        <v>913</v>
      </c>
      <c r="X168">
        <v>1013</v>
      </c>
      <c r="Y168">
        <v>1065</v>
      </c>
      <c r="Z168">
        <v>3824</v>
      </c>
    </row>
    <row r="169" spans="1:26" x14ac:dyDescent="0.25">
      <c r="A169">
        <v>351</v>
      </c>
      <c r="B169" t="s">
        <v>204</v>
      </c>
      <c r="C169">
        <v>410</v>
      </c>
      <c r="D169">
        <v>512</v>
      </c>
      <c r="E169">
        <v>717</v>
      </c>
      <c r="F169">
        <v>819</v>
      </c>
      <c r="G169">
        <v>922</v>
      </c>
      <c r="H169">
        <v>922</v>
      </c>
      <c r="I169">
        <v>819</v>
      </c>
      <c r="J169">
        <v>717</v>
      </c>
      <c r="K169">
        <v>922</v>
      </c>
      <c r="L169">
        <v>922</v>
      </c>
      <c r="M169">
        <v>1025</v>
      </c>
      <c r="N169">
        <v>1537</v>
      </c>
      <c r="O169">
        <v>510</v>
      </c>
      <c r="P169">
        <v>403</v>
      </c>
      <c r="Q169">
        <v>437</v>
      </c>
      <c r="R169">
        <v>279</v>
      </c>
      <c r="S169">
        <v>255</v>
      </c>
      <c r="T169">
        <v>27</v>
      </c>
      <c r="U169">
        <v>237</v>
      </c>
      <c r="V169">
        <v>338</v>
      </c>
      <c r="W169">
        <v>727</v>
      </c>
      <c r="X169">
        <v>949</v>
      </c>
      <c r="Y169">
        <v>325</v>
      </c>
      <c r="Z169">
        <v>412</v>
      </c>
    </row>
    <row r="170" spans="1:26" x14ac:dyDescent="0.25">
      <c r="A170">
        <v>358</v>
      </c>
      <c r="B170" t="s">
        <v>348</v>
      </c>
      <c r="C170">
        <v>11623</v>
      </c>
      <c r="D170">
        <v>13723</v>
      </c>
      <c r="E170">
        <v>15824</v>
      </c>
      <c r="F170">
        <v>16805</v>
      </c>
      <c r="G170">
        <v>17785</v>
      </c>
      <c r="H170">
        <v>18905</v>
      </c>
      <c r="I170">
        <v>19886</v>
      </c>
      <c r="J170">
        <v>18905</v>
      </c>
      <c r="K170">
        <v>21986</v>
      </c>
      <c r="L170">
        <v>18905</v>
      </c>
      <c r="M170">
        <v>18905</v>
      </c>
      <c r="N170">
        <v>16805</v>
      </c>
      <c r="O170">
        <v>13824</v>
      </c>
      <c r="P170">
        <v>11086</v>
      </c>
      <c r="Q170">
        <v>16116</v>
      </c>
      <c r="R170">
        <v>17469</v>
      </c>
      <c r="S170">
        <v>40576</v>
      </c>
      <c r="T170">
        <v>25500</v>
      </c>
      <c r="U170">
        <v>9901</v>
      </c>
      <c r="V170">
        <v>30380</v>
      </c>
      <c r="W170">
        <v>19470</v>
      </c>
      <c r="X170">
        <v>40497</v>
      </c>
      <c r="Y170">
        <v>11437</v>
      </c>
      <c r="Z170">
        <v>43914</v>
      </c>
    </row>
    <row r="171" spans="1:26" x14ac:dyDescent="0.25">
      <c r="A171">
        <v>359</v>
      </c>
      <c r="B171" t="s">
        <v>343</v>
      </c>
      <c r="C171">
        <v>20641</v>
      </c>
      <c r="D171">
        <v>24109</v>
      </c>
      <c r="E171">
        <v>27576</v>
      </c>
      <c r="F171">
        <v>27739</v>
      </c>
      <c r="G171">
        <v>27903</v>
      </c>
      <c r="H171">
        <v>31207</v>
      </c>
      <c r="I171">
        <v>31370</v>
      </c>
      <c r="J171">
        <v>31207</v>
      </c>
      <c r="K171">
        <v>34838</v>
      </c>
      <c r="L171">
        <v>31207</v>
      </c>
      <c r="M171">
        <v>31207</v>
      </c>
      <c r="N171">
        <v>27739</v>
      </c>
      <c r="O171">
        <v>7309</v>
      </c>
      <c r="P171">
        <v>11705</v>
      </c>
      <c r="Q171">
        <v>2166</v>
      </c>
      <c r="R171">
        <v>22454</v>
      </c>
      <c r="S171">
        <v>60275</v>
      </c>
      <c r="T171">
        <v>56835</v>
      </c>
      <c r="U171">
        <v>13480</v>
      </c>
      <c r="V171">
        <v>62140</v>
      </c>
      <c r="W171">
        <v>77135</v>
      </c>
      <c r="X171">
        <v>47014</v>
      </c>
      <c r="Y171">
        <v>81405</v>
      </c>
      <c r="Z171">
        <v>64060</v>
      </c>
    </row>
    <row r="172" spans="1:26" x14ac:dyDescent="0.25">
      <c r="A172">
        <v>360</v>
      </c>
      <c r="B172" t="s">
        <v>344</v>
      </c>
      <c r="C172">
        <v>27278</v>
      </c>
      <c r="D172">
        <v>32151</v>
      </c>
      <c r="E172">
        <v>37024</v>
      </c>
      <c r="F172">
        <v>38985</v>
      </c>
      <c r="G172">
        <v>40946</v>
      </c>
      <c r="H172">
        <v>43858</v>
      </c>
      <c r="I172">
        <v>45819</v>
      </c>
      <c r="J172">
        <v>43858</v>
      </c>
      <c r="K172">
        <v>50692</v>
      </c>
      <c r="L172">
        <v>43858</v>
      </c>
      <c r="M172">
        <v>43858</v>
      </c>
      <c r="N172">
        <v>38985</v>
      </c>
      <c r="O172">
        <v>38045</v>
      </c>
      <c r="P172">
        <v>45464</v>
      </c>
      <c r="Q172">
        <v>11693</v>
      </c>
      <c r="R172">
        <v>8614</v>
      </c>
      <c r="S172">
        <v>25120</v>
      </c>
      <c r="T172">
        <v>23116</v>
      </c>
      <c r="U172">
        <v>54779</v>
      </c>
      <c r="V172">
        <v>17925</v>
      </c>
      <c r="W172">
        <v>63919</v>
      </c>
      <c r="X172">
        <v>21527</v>
      </c>
      <c r="Y172">
        <v>34265</v>
      </c>
      <c r="Z172">
        <v>37647</v>
      </c>
    </row>
    <row r="173" spans="1:26" x14ac:dyDescent="0.25">
      <c r="A173">
        <v>361</v>
      </c>
      <c r="B173" t="s">
        <v>347</v>
      </c>
      <c r="C173">
        <v>7619</v>
      </c>
      <c r="D173">
        <v>8952</v>
      </c>
      <c r="E173">
        <v>10285</v>
      </c>
      <c r="F173">
        <v>10667</v>
      </c>
      <c r="G173">
        <v>11048</v>
      </c>
      <c r="H173">
        <v>12000</v>
      </c>
      <c r="I173">
        <v>12381</v>
      </c>
      <c r="J173">
        <v>12000</v>
      </c>
      <c r="K173">
        <v>13715</v>
      </c>
      <c r="L173">
        <v>12000</v>
      </c>
      <c r="M173">
        <v>12000</v>
      </c>
      <c r="N173">
        <v>10667</v>
      </c>
      <c r="O173">
        <v>0</v>
      </c>
      <c r="P173">
        <v>0</v>
      </c>
      <c r="Q173">
        <v>3632</v>
      </c>
      <c r="R173">
        <v>4324</v>
      </c>
      <c r="S173">
        <v>6092</v>
      </c>
      <c r="T173">
        <v>3000</v>
      </c>
      <c r="U173">
        <v>1461</v>
      </c>
      <c r="V173">
        <v>300</v>
      </c>
      <c r="W173">
        <v>8049</v>
      </c>
      <c r="X173">
        <v>386</v>
      </c>
      <c r="Y173">
        <v>505</v>
      </c>
      <c r="Z173">
        <v>1175</v>
      </c>
    </row>
    <row r="174" spans="1:26" x14ac:dyDescent="0.25">
      <c r="A174">
        <v>362</v>
      </c>
      <c r="B174" t="s">
        <v>346</v>
      </c>
      <c r="C174">
        <v>10615</v>
      </c>
      <c r="D174">
        <v>12547</v>
      </c>
      <c r="E174">
        <v>14480</v>
      </c>
      <c r="F174">
        <v>15461</v>
      </c>
      <c r="G174">
        <v>16441</v>
      </c>
      <c r="H174">
        <v>17393</v>
      </c>
      <c r="I174">
        <v>18374</v>
      </c>
      <c r="J174">
        <v>17393</v>
      </c>
      <c r="K174">
        <v>20306</v>
      </c>
      <c r="L174">
        <v>17393</v>
      </c>
      <c r="M174">
        <v>17393</v>
      </c>
      <c r="N174">
        <v>15461</v>
      </c>
      <c r="O174">
        <v>94</v>
      </c>
      <c r="P174">
        <v>5696</v>
      </c>
      <c r="Q174">
        <v>3841</v>
      </c>
      <c r="R174">
        <v>3746</v>
      </c>
      <c r="S174">
        <v>7704</v>
      </c>
      <c r="T174">
        <v>3459</v>
      </c>
      <c r="U174">
        <v>38691</v>
      </c>
      <c r="V174">
        <v>43660</v>
      </c>
      <c r="W174">
        <v>4087</v>
      </c>
      <c r="X174">
        <v>1451</v>
      </c>
      <c r="Y174">
        <v>6313</v>
      </c>
      <c r="Z174">
        <v>12277</v>
      </c>
    </row>
    <row r="175" spans="1:26" x14ac:dyDescent="0.25">
      <c r="A175">
        <v>363</v>
      </c>
      <c r="B175" t="s">
        <v>345</v>
      </c>
      <c r="C175">
        <v>15991</v>
      </c>
      <c r="D175">
        <v>18819</v>
      </c>
      <c r="E175">
        <v>21648</v>
      </c>
      <c r="F175">
        <v>22629</v>
      </c>
      <c r="G175">
        <v>23609</v>
      </c>
      <c r="H175">
        <v>25457</v>
      </c>
      <c r="I175">
        <v>26438</v>
      </c>
      <c r="J175">
        <v>25457</v>
      </c>
      <c r="K175">
        <v>29266</v>
      </c>
      <c r="L175">
        <v>25457</v>
      </c>
      <c r="M175">
        <v>25457</v>
      </c>
      <c r="N175">
        <v>22629</v>
      </c>
      <c r="O175">
        <v>20222</v>
      </c>
      <c r="P175">
        <v>21293</v>
      </c>
      <c r="Q175">
        <v>20982</v>
      </c>
      <c r="R175">
        <v>25333</v>
      </c>
      <c r="S175">
        <v>10570</v>
      </c>
      <c r="T175">
        <v>19458</v>
      </c>
      <c r="U175">
        <v>19111</v>
      </c>
      <c r="V175">
        <v>12896</v>
      </c>
      <c r="W175">
        <v>21457</v>
      </c>
      <c r="X175">
        <v>40165</v>
      </c>
      <c r="Y175">
        <v>53529</v>
      </c>
      <c r="Z175">
        <v>53743</v>
      </c>
    </row>
    <row r="176" spans="1:26" x14ac:dyDescent="0.25">
      <c r="A176">
        <v>364</v>
      </c>
      <c r="B176" t="s">
        <v>299</v>
      </c>
      <c r="C176">
        <v>43545</v>
      </c>
      <c r="D176">
        <v>23317</v>
      </c>
      <c r="E176">
        <v>60952</v>
      </c>
      <c r="F176">
        <v>32475</v>
      </c>
      <c r="G176">
        <v>32819</v>
      </c>
      <c r="H176">
        <v>54093</v>
      </c>
      <c r="I176">
        <v>30071</v>
      </c>
      <c r="J176">
        <v>36455</v>
      </c>
      <c r="K176">
        <v>45630</v>
      </c>
      <c r="L176">
        <v>47182</v>
      </c>
      <c r="M176">
        <v>40746</v>
      </c>
      <c r="N176">
        <v>59330</v>
      </c>
      <c r="O176">
        <v>72378</v>
      </c>
      <c r="P176">
        <v>19376</v>
      </c>
      <c r="Q176">
        <v>7606</v>
      </c>
      <c r="R176">
        <v>23329</v>
      </c>
      <c r="S176">
        <v>56260</v>
      </c>
      <c r="T176">
        <v>35136</v>
      </c>
      <c r="U176">
        <v>38703</v>
      </c>
      <c r="V176">
        <v>34383</v>
      </c>
      <c r="W176">
        <v>44305</v>
      </c>
      <c r="X176">
        <v>53746</v>
      </c>
      <c r="Y176">
        <v>27682</v>
      </c>
      <c r="Z176">
        <v>54499</v>
      </c>
    </row>
    <row r="177" spans="1:26" x14ac:dyDescent="0.25">
      <c r="A177">
        <v>365</v>
      </c>
      <c r="B177" t="s">
        <v>294</v>
      </c>
      <c r="C177">
        <v>13475</v>
      </c>
      <c r="D177">
        <v>1856</v>
      </c>
      <c r="E177">
        <v>12699</v>
      </c>
      <c r="F177">
        <v>5181</v>
      </c>
      <c r="G177">
        <v>5256</v>
      </c>
      <c r="H177">
        <v>3352</v>
      </c>
      <c r="I177">
        <v>1033</v>
      </c>
      <c r="J177">
        <v>3579</v>
      </c>
      <c r="K177">
        <v>4721</v>
      </c>
      <c r="L177">
        <v>5473</v>
      </c>
      <c r="M177">
        <v>7476</v>
      </c>
      <c r="N177">
        <v>6984</v>
      </c>
      <c r="O177">
        <v>13836</v>
      </c>
      <c r="P177">
        <v>-923</v>
      </c>
      <c r="Q177">
        <v>21398</v>
      </c>
      <c r="R177">
        <v>-9087</v>
      </c>
      <c r="S177">
        <v>10036</v>
      </c>
      <c r="T177">
        <v>14153</v>
      </c>
      <c r="U177">
        <v>-10881</v>
      </c>
      <c r="V177">
        <v>-4390</v>
      </c>
      <c r="W177">
        <v>10741</v>
      </c>
      <c r="X177">
        <v>1994</v>
      </c>
      <c r="Y177">
        <v>29301</v>
      </c>
      <c r="Z177">
        <v>21960</v>
      </c>
    </row>
    <row r="178" spans="1:26" x14ac:dyDescent="0.25">
      <c r="A178">
        <v>366</v>
      </c>
      <c r="B178" t="s">
        <v>295</v>
      </c>
      <c r="C178">
        <v>52356</v>
      </c>
      <c r="D178">
        <v>33644</v>
      </c>
      <c r="E178">
        <v>48611</v>
      </c>
      <c r="F178">
        <v>50895</v>
      </c>
      <c r="G178">
        <v>57442</v>
      </c>
      <c r="H178">
        <v>139904</v>
      </c>
      <c r="I178">
        <v>61824</v>
      </c>
      <c r="J178">
        <v>63921</v>
      </c>
      <c r="K178">
        <v>58252</v>
      </c>
      <c r="L178">
        <v>79897</v>
      </c>
      <c r="M178">
        <v>73071</v>
      </c>
      <c r="N178">
        <v>102845</v>
      </c>
      <c r="O178">
        <v>89538</v>
      </c>
      <c r="P178">
        <v>43672</v>
      </c>
      <c r="Q178">
        <v>18000</v>
      </c>
      <c r="R178">
        <v>52375</v>
      </c>
      <c r="S178">
        <v>37687</v>
      </c>
      <c r="T178">
        <v>125872</v>
      </c>
      <c r="U178">
        <v>73893</v>
      </c>
      <c r="V178">
        <v>55943</v>
      </c>
      <c r="W178">
        <v>54959</v>
      </c>
      <c r="X178">
        <v>7111</v>
      </c>
      <c r="Y178">
        <v>29114</v>
      </c>
      <c r="Z178">
        <v>107705</v>
      </c>
    </row>
    <row r="179" spans="1:26" x14ac:dyDescent="0.25">
      <c r="A179">
        <v>367</v>
      </c>
      <c r="B179" t="s">
        <v>298</v>
      </c>
      <c r="C179">
        <v>-934</v>
      </c>
      <c r="D179">
        <v>808</v>
      </c>
      <c r="E179">
        <v>3331</v>
      </c>
      <c r="F179">
        <v>29999</v>
      </c>
      <c r="G179">
        <v>4521</v>
      </c>
      <c r="H179">
        <v>6263</v>
      </c>
      <c r="I179">
        <v>41030</v>
      </c>
      <c r="J179">
        <v>8759</v>
      </c>
      <c r="K179">
        <v>7881</v>
      </c>
      <c r="L179">
        <v>9412</v>
      </c>
      <c r="M179">
        <v>11313</v>
      </c>
      <c r="N179">
        <v>15461</v>
      </c>
      <c r="O179">
        <v>1652</v>
      </c>
      <c r="P179">
        <v>-3728</v>
      </c>
      <c r="Q179">
        <v>127</v>
      </c>
      <c r="R179">
        <v>4375</v>
      </c>
      <c r="S179">
        <v>3808</v>
      </c>
      <c r="T179">
        <v>-1198</v>
      </c>
      <c r="U179">
        <v>45502</v>
      </c>
      <c r="V179">
        <v>5928</v>
      </c>
      <c r="W179">
        <v>-25460</v>
      </c>
      <c r="X179">
        <v>13227</v>
      </c>
      <c r="Y179">
        <v>3394</v>
      </c>
      <c r="Z179">
        <v>-13436</v>
      </c>
    </row>
    <row r="180" spans="1:26" x14ac:dyDescent="0.25">
      <c r="A180">
        <v>368</v>
      </c>
      <c r="B180" t="s">
        <v>297</v>
      </c>
      <c r="C180">
        <v>16200</v>
      </c>
      <c r="D180">
        <v>6792</v>
      </c>
      <c r="E180">
        <v>13051</v>
      </c>
      <c r="F180">
        <v>48639</v>
      </c>
      <c r="G180">
        <v>14406</v>
      </c>
      <c r="H180">
        <v>25078</v>
      </c>
      <c r="I180">
        <v>5659</v>
      </c>
      <c r="J180">
        <v>18623</v>
      </c>
      <c r="K180">
        <v>12451</v>
      </c>
      <c r="L180">
        <v>18310</v>
      </c>
      <c r="M180">
        <v>19249</v>
      </c>
      <c r="N180">
        <v>36576</v>
      </c>
      <c r="O180">
        <v>35632</v>
      </c>
      <c r="P180">
        <v>8175</v>
      </c>
      <c r="Q180">
        <v>3855</v>
      </c>
      <c r="R180">
        <v>23352</v>
      </c>
      <c r="S180">
        <v>9115</v>
      </c>
      <c r="T180">
        <v>14691</v>
      </c>
      <c r="U180">
        <v>21147</v>
      </c>
      <c r="V180">
        <v>39274</v>
      </c>
      <c r="W180">
        <v>5971</v>
      </c>
      <c r="X180">
        <v>14841</v>
      </c>
      <c r="Y180">
        <v>16705</v>
      </c>
      <c r="Z180">
        <v>12624</v>
      </c>
    </row>
    <row r="181" spans="1:26" x14ac:dyDescent="0.25">
      <c r="A181">
        <v>369</v>
      </c>
      <c r="B181" t="s">
        <v>296</v>
      </c>
      <c r="C181">
        <v>13992</v>
      </c>
      <c r="D181">
        <v>19542</v>
      </c>
      <c r="E181">
        <v>27461</v>
      </c>
      <c r="F181">
        <v>14474</v>
      </c>
      <c r="G181">
        <v>14400</v>
      </c>
      <c r="H181">
        <v>14310</v>
      </c>
      <c r="I181">
        <v>12440</v>
      </c>
      <c r="J181">
        <v>16749</v>
      </c>
      <c r="K181">
        <v>19902</v>
      </c>
      <c r="L181">
        <v>29936</v>
      </c>
      <c r="M181">
        <v>26418</v>
      </c>
      <c r="N181">
        <v>36135</v>
      </c>
      <c r="O181">
        <v>39601</v>
      </c>
      <c r="P181">
        <v>37393</v>
      </c>
      <c r="Q181">
        <v>29205</v>
      </c>
      <c r="R181">
        <v>27349</v>
      </c>
      <c r="S181">
        <v>28695</v>
      </c>
      <c r="T181">
        <v>27220</v>
      </c>
      <c r="U181">
        <v>42476</v>
      </c>
      <c r="V181">
        <v>21198</v>
      </c>
      <c r="W181">
        <v>22176</v>
      </c>
      <c r="X181">
        <v>23812</v>
      </c>
      <c r="Y181">
        <v>37656</v>
      </c>
      <c r="Z181">
        <v>34873</v>
      </c>
    </row>
    <row r="182" spans="1:26" x14ac:dyDescent="0.25">
      <c r="A182">
        <v>370</v>
      </c>
      <c r="B182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229735</v>
      </c>
      <c r="P182">
        <v>324749</v>
      </c>
      <c r="Q182">
        <v>241666</v>
      </c>
      <c r="R182">
        <v>198061</v>
      </c>
      <c r="S182">
        <v>208131</v>
      </c>
      <c r="T182">
        <v>270335</v>
      </c>
      <c r="U182">
        <v>273333</v>
      </c>
      <c r="V182">
        <v>147319</v>
      </c>
      <c r="W182">
        <v>276960</v>
      </c>
      <c r="X182">
        <v>285561</v>
      </c>
      <c r="Y182">
        <v>280057</v>
      </c>
      <c r="Z182">
        <v>261441</v>
      </c>
    </row>
    <row r="183" spans="1:26" x14ac:dyDescent="0.25">
      <c r="A183">
        <v>371</v>
      </c>
      <c r="B183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40948</v>
      </c>
      <c r="P183">
        <v>42215</v>
      </c>
      <c r="Q183">
        <v>68057</v>
      </c>
      <c r="R183">
        <v>71546</v>
      </c>
      <c r="S183">
        <v>63508</v>
      </c>
      <c r="T183">
        <v>83270</v>
      </c>
      <c r="U183">
        <v>98542</v>
      </c>
      <c r="V183">
        <v>62850</v>
      </c>
      <c r="W183">
        <v>72943</v>
      </c>
      <c r="X183">
        <v>118241</v>
      </c>
      <c r="Y183">
        <v>84577</v>
      </c>
      <c r="Z183">
        <v>82560</v>
      </c>
    </row>
    <row r="184" spans="1:26" x14ac:dyDescent="0.25">
      <c r="A184">
        <v>372</v>
      </c>
      <c r="B184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345682</v>
      </c>
      <c r="P184">
        <v>300389</v>
      </c>
      <c r="Q184">
        <v>331352</v>
      </c>
      <c r="R184">
        <v>283373</v>
      </c>
      <c r="S184">
        <v>363793</v>
      </c>
      <c r="T184">
        <v>288659</v>
      </c>
      <c r="U184">
        <v>289110</v>
      </c>
      <c r="V184">
        <v>398447</v>
      </c>
      <c r="W184">
        <v>454011</v>
      </c>
      <c r="X184">
        <v>265243</v>
      </c>
      <c r="Y184">
        <v>281975</v>
      </c>
      <c r="Z184">
        <v>321773</v>
      </c>
    </row>
    <row r="185" spans="1:26" x14ac:dyDescent="0.25">
      <c r="A185">
        <v>373</v>
      </c>
      <c r="B185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49843</v>
      </c>
      <c r="P185">
        <v>67861</v>
      </c>
      <c r="Q185">
        <v>55856</v>
      </c>
      <c r="R185">
        <v>44017</v>
      </c>
      <c r="S185">
        <v>66544</v>
      </c>
      <c r="T185">
        <v>54120</v>
      </c>
      <c r="U185">
        <v>52011</v>
      </c>
      <c r="V185">
        <v>62629</v>
      </c>
      <c r="W185">
        <v>62830</v>
      </c>
      <c r="X185">
        <v>65061</v>
      </c>
      <c r="Y185">
        <v>57304</v>
      </c>
      <c r="Z185">
        <v>58988</v>
      </c>
    </row>
    <row r="186" spans="1:26" x14ac:dyDescent="0.25">
      <c r="A186">
        <v>374</v>
      </c>
      <c r="B186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120050</v>
      </c>
      <c r="P186">
        <v>146952</v>
      </c>
      <c r="Q186">
        <v>126729</v>
      </c>
      <c r="R186">
        <v>125700</v>
      </c>
      <c r="S186">
        <v>159637</v>
      </c>
      <c r="T186">
        <v>127005</v>
      </c>
      <c r="U186">
        <v>98620</v>
      </c>
      <c r="V186">
        <v>156851</v>
      </c>
      <c r="W186">
        <v>137056</v>
      </c>
      <c r="X186">
        <v>90048</v>
      </c>
      <c r="Y186">
        <v>140453</v>
      </c>
      <c r="Z186">
        <v>176837</v>
      </c>
    </row>
    <row r="187" spans="1:26" x14ac:dyDescent="0.25">
      <c r="A187">
        <v>375</v>
      </c>
      <c r="B187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153753</v>
      </c>
      <c r="P187">
        <v>85235</v>
      </c>
      <c r="Q187">
        <v>163320</v>
      </c>
      <c r="R187">
        <v>237356</v>
      </c>
      <c r="S187">
        <v>115132</v>
      </c>
      <c r="T187">
        <v>197233</v>
      </c>
      <c r="U187">
        <v>251354</v>
      </c>
      <c r="V187">
        <v>237568</v>
      </c>
      <c r="W187">
        <v>152486</v>
      </c>
      <c r="X187">
        <v>243068</v>
      </c>
      <c r="Y187">
        <v>126106</v>
      </c>
      <c r="Z187">
        <v>120388</v>
      </c>
    </row>
    <row r="188" spans="1:26" x14ac:dyDescent="0.25">
      <c r="A188">
        <v>382</v>
      </c>
      <c r="B188" t="s">
        <v>213</v>
      </c>
      <c r="C188">
        <v>76755</v>
      </c>
      <c r="D188">
        <v>66153</v>
      </c>
      <c r="E188">
        <v>81121</v>
      </c>
      <c r="F188">
        <v>64853</v>
      </c>
      <c r="G188">
        <v>65049</v>
      </c>
      <c r="H188">
        <v>71970</v>
      </c>
      <c r="I188">
        <v>68353</v>
      </c>
      <c r="J188">
        <v>72638</v>
      </c>
      <c r="K188">
        <v>72150</v>
      </c>
      <c r="L188">
        <v>79922</v>
      </c>
      <c r="M188">
        <v>70428</v>
      </c>
      <c r="N188">
        <v>80870</v>
      </c>
      <c r="O188">
        <v>81236</v>
      </c>
      <c r="P188">
        <v>67868</v>
      </c>
      <c r="Q188">
        <v>70362</v>
      </c>
      <c r="R188">
        <v>67083</v>
      </c>
      <c r="S188">
        <v>62669</v>
      </c>
      <c r="T188">
        <v>68424</v>
      </c>
      <c r="U188">
        <v>72217</v>
      </c>
      <c r="V188">
        <v>67351</v>
      </c>
      <c r="W188">
        <v>72203</v>
      </c>
      <c r="X188">
        <v>80029</v>
      </c>
      <c r="Y188">
        <v>68809</v>
      </c>
      <c r="Z188">
        <v>69344</v>
      </c>
    </row>
    <row r="189" spans="1:26" x14ac:dyDescent="0.25">
      <c r="A189">
        <v>383</v>
      </c>
      <c r="B189" t="s">
        <v>208</v>
      </c>
      <c r="C189">
        <v>29479</v>
      </c>
      <c r="D189">
        <v>15701</v>
      </c>
      <c r="E189">
        <v>19739</v>
      </c>
      <c r="F189">
        <v>20980</v>
      </c>
      <c r="G189">
        <v>16108</v>
      </c>
      <c r="H189">
        <v>16945</v>
      </c>
      <c r="I189">
        <v>16022</v>
      </c>
      <c r="J189">
        <v>18775</v>
      </c>
      <c r="K189">
        <v>17539</v>
      </c>
      <c r="L189">
        <v>19128</v>
      </c>
      <c r="M189">
        <v>18942</v>
      </c>
      <c r="N189">
        <v>20625</v>
      </c>
      <c r="O189">
        <v>32212</v>
      </c>
      <c r="P189">
        <v>13517</v>
      </c>
      <c r="Q189">
        <v>36327</v>
      </c>
      <c r="R189">
        <v>10471</v>
      </c>
      <c r="S189">
        <v>15467</v>
      </c>
      <c r="T189">
        <v>22394</v>
      </c>
      <c r="U189">
        <v>17753</v>
      </c>
      <c r="V189">
        <v>16036</v>
      </c>
      <c r="W189">
        <v>16899</v>
      </c>
      <c r="X189">
        <v>18335</v>
      </c>
      <c r="Y189">
        <v>19519</v>
      </c>
      <c r="Z189">
        <v>18677</v>
      </c>
    </row>
    <row r="190" spans="1:26" x14ac:dyDescent="0.25">
      <c r="A190">
        <v>384</v>
      </c>
      <c r="B190" t="s">
        <v>209</v>
      </c>
      <c r="C190">
        <v>128145</v>
      </c>
      <c r="D190">
        <v>106172</v>
      </c>
      <c r="E190">
        <v>115977</v>
      </c>
      <c r="F190">
        <v>116938</v>
      </c>
      <c r="G190">
        <v>123530</v>
      </c>
      <c r="H190">
        <v>114758</v>
      </c>
      <c r="I190">
        <v>137704</v>
      </c>
      <c r="J190">
        <v>129680</v>
      </c>
      <c r="K190">
        <v>131947</v>
      </c>
      <c r="L190">
        <v>152494</v>
      </c>
      <c r="M190">
        <v>141371</v>
      </c>
      <c r="N190">
        <v>138415</v>
      </c>
      <c r="O190">
        <v>134165</v>
      </c>
      <c r="P190">
        <v>108957</v>
      </c>
      <c r="Q190">
        <v>115813</v>
      </c>
      <c r="R190">
        <v>131224</v>
      </c>
      <c r="S190">
        <v>119763</v>
      </c>
      <c r="T190">
        <v>123373</v>
      </c>
      <c r="U190">
        <v>132030</v>
      </c>
      <c r="V190">
        <v>123727</v>
      </c>
      <c r="W190">
        <v>119305</v>
      </c>
      <c r="X190">
        <v>110603</v>
      </c>
      <c r="Y190">
        <v>121823</v>
      </c>
      <c r="Z190">
        <v>213925</v>
      </c>
    </row>
    <row r="191" spans="1:26" x14ac:dyDescent="0.25">
      <c r="A191">
        <v>385</v>
      </c>
      <c r="B191" t="s">
        <v>212</v>
      </c>
      <c r="C191">
        <v>15557</v>
      </c>
      <c r="D191">
        <v>18539</v>
      </c>
      <c r="E191">
        <v>20461</v>
      </c>
      <c r="F191">
        <v>46816</v>
      </c>
      <c r="G191">
        <v>21539</v>
      </c>
      <c r="H191">
        <v>21506</v>
      </c>
      <c r="I191">
        <v>47371</v>
      </c>
      <c r="J191">
        <v>23212</v>
      </c>
      <c r="K191">
        <v>22197</v>
      </c>
      <c r="L191">
        <v>24382</v>
      </c>
      <c r="M191">
        <v>25543</v>
      </c>
      <c r="N191">
        <v>27409</v>
      </c>
      <c r="O191">
        <v>18798</v>
      </c>
      <c r="P191">
        <v>16973</v>
      </c>
      <c r="Q191">
        <v>19635</v>
      </c>
      <c r="R191">
        <v>20419</v>
      </c>
      <c r="S191">
        <v>21451</v>
      </c>
      <c r="T191">
        <v>21704</v>
      </c>
      <c r="U191">
        <v>50843</v>
      </c>
      <c r="V191">
        <v>21978</v>
      </c>
      <c r="W191">
        <v>-1156</v>
      </c>
      <c r="X191">
        <v>28791</v>
      </c>
      <c r="Y191">
        <v>23182</v>
      </c>
      <c r="Z191">
        <v>26090</v>
      </c>
    </row>
    <row r="192" spans="1:26" x14ac:dyDescent="0.25">
      <c r="A192">
        <v>386</v>
      </c>
      <c r="B192" t="s">
        <v>211</v>
      </c>
      <c r="C192">
        <v>55668</v>
      </c>
      <c r="D192">
        <v>55562</v>
      </c>
      <c r="E192">
        <v>55958</v>
      </c>
      <c r="F192">
        <v>82504</v>
      </c>
      <c r="G192">
        <v>56117</v>
      </c>
      <c r="H192">
        <v>60069</v>
      </c>
      <c r="I192">
        <v>53250</v>
      </c>
      <c r="J192">
        <v>60229</v>
      </c>
      <c r="K192">
        <v>54950</v>
      </c>
      <c r="L192">
        <v>58694</v>
      </c>
      <c r="M192">
        <v>60894</v>
      </c>
      <c r="N192">
        <v>65964</v>
      </c>
      <c r="O192">
        <v>63051</v>
      </c>
      <c r="P192">
        <v>55168</v>
      </c>
      <c r="Q192">
        <v>59277</v>
      </c>
      <c r="R192">
        <v>69738</v>
      </c>
      <c r="S192">
        <v>53619</v>
      </c>
      <c r="T192">
        <v>59144</v>
      </c>
      <c r="U192">
        <v>52153</v>
      </c>
      <c r="V192">
        <v>54197</v>
      </c>
      <c r="W192">
        <v>53155</v>
      </c>
      <c r="X192">
        <v>57652</v>
      </c>
      <c r="Y192">
        <v>57063</v>
      </c>
      <c r="Z192">
        <v>58592</v>
      </c>
    </row>
    <row r="193" spans="1:26" x14ac:dyDescent="0.25">
      <c r="A193">
        <v>387</v>
      </c>
      <c r="B193" t="s">
        <v>210</v>
      </c>
      <c r="C193">
        <v>62740</v>
      </c>
      <c r="D193">
        <v>69955</v>
      </c>
      <c r="E193">
        <v>77853</v>
      </c>
      <c r="F193">
        <v>62974</v>
      </c>
      <c r="G193">
        <v>65353</v>
      </c>
      <c r="H193">
        <v>64222</v>
      </c>
      <c r="I193">
        <v>61401</v>
      </c>
      <c r="J193">
        <v>66772</v>
      </c>
      <c r="K193">
        <v>61885</v>
      </c>
      <c r="L193">
        <v>63403</v>
      </c>
      <c r="M193">
        <v>66917</v>
      </c>
      <c r="N193">
        <v>72496</v>
      </c>
      <c r="O193">
        <v>63270</v>
      </c>
      <c r="P193">
        <v>62979</v>
      </c>
      <c r="Q193">
        <v>69016</v>
      </c>
      <c r="R193">
        <v>65384</v>
      </c>
      <c r="S193">
        <v>65361</v>
      </c>
      <c r="T193">
        <v>64269</v>
      </c>
      <c r="U193">
        <v>65613</v>
      </c>
      <c r="V193">
        <v>64598</v>
      </c>
      <c r="W193">
        <v>63248</v>
      </c>
      <c r="X193">
        <v>66787</v>
      </c>
      <c r="Y193">
        <v>66408</v>
      </c>
      <c r="Z193">
        <v>66328</v>
      </c>
    </row>
    <row r="194" spans="1:26" x14ac:dyDescent="0.25">
      <c r="A194">
        <v>388</v>
      </c>
      <c r="B194" t="s">
        <v>219</v>
      </c>
      <c r="C194">
        <v>28455</v>
      </c>
      <c r="D194">
        <v>30917</v>
      </c>
      <c r="E194">
        <v>39204</v>
      </c>
      <c r="F194">
        <v>34121</v>
      </c>
      <c r="G194">
        <v>30036</v>
      </c>
      <c r="H194">
        <v>38353</v>
      </c>
      <c r="I194">
        <v>24918</v>
      </c>
      <c r="J194">
        <v>26511</v>
      </c>
      <c r="K194">
        <v>35542</v>
      </c>
      <c r="L194">
        <v>26635</v>
      </c>
      <c r="M194">
        <v>27275</v>
      </c>
      <c r="N194">
        <v>30348</v>
      </c>
      <c r="O194">
        <v>30477</v>
      </c>
      <c r="P194">
        <v>28761</v>
      </c>
      <c r="Q194">
        <v>34341</v>
      </c>
      <c r="R194">
        <v>28796</v>
      </c>
      <c r="S194">
        <v>29659</v>
      </c>
      <c r="T194">
        <v>32917</v>
      </c>
      <c r="U194">
        <v>29244</v>
      </c>
      <c r="V194">
        <v>33162</v>
      </c>
      <c r="W194">
        <v>37831</v>
      </c>
      <c r="X194">
        <v>30721</v>
      </c>
      <c r="Y194">
        <v>28744</v>
      </c>
      <c r="Z194">
        <v>41839</v>
      </c>
    </row>
    <row r="195" spans="1:26" x14ac:dyDescent="0.25">
      <c r="A195">
        <v>389</v>
      </c>
      <c r="B195" t="s">
        <v>214</v>
      </c>
      <c r="C195">
        <v>1612</v>
      </c>
      <c r="D195">
        <v>3472</v>
      </c>
      <c r="E195">
        <v>7848</v>
      </c>
      <c r="F195">
        <v>2386</v>
      </c>
      <c r="G195">
        <v>1702</v>
      </c>
      <c r="H195">
        <v>1692</v>
      </c>
      <c r="I195">
        <v>1514</v>
      </c>
      <c r="J195">
        <v>1751</v>
      </c>
      <c r="K195">
        <v>2420</v>
      </c>
      <c r="L195">
        <v>2353</v>
      </c>
      <c r="M195">
        <v>1696</v>
      </c>
      <c r="N195">
        <v>1866</v>
      </c>
      <c r="O195">
        <v>1668</v>
      </c>
      <c r="P195">
        <v>3590</v>
      </c>
      <c r="Q195">
        <v>6422</v>
      </c>
      <c r="R195">
        <v>1476</v>
      </c>
      <c r="S195">
        <v>1476</v>
      </c>
      <c r="T195">
        <v>1476</v>
      </c>
      <c r="U195">
        <v>1198</v>
      </c>
      <c r="V195">
        <v>1957</v>
      </c>
      <c r="W195">
        <v>2373</v>
      </c>
      <c r="X195">
        <v>1505</v>
      </c>
      <c r="Y195">
        <v>1805</v>
      </c>
      <c r="Z195">
        <v>1417</v>
      </c>
    </row>
    <row r="196" spans="1:26" x14ac:dyDescent="0.25">
      <c r="A196">
        <v>390</v>
      </c>
      <c r="B196" t="s">
        <v>215</v>
      </c>
      <c r="C196">
        <v>26262</v>
      </c>
      <c r="D196">
        <v>25186</v>
      </c>
      <c r="E196">
        <v>25750</v>
      </c>
      <c r="F196">
        <v>30019</v>
      </c>
      <c r="G196">
        <v>29741</v>
      </c>
      <c r="H196">
        <v>24580</v>
      </c>
      <c r="I196">
        <v>19830</v>
      </c>
      <c r="J196">
        <v>23726</v>
      </c>
      <c r="K196">
        <v>21956</v>
      </c>
      <c r="L196">
        <v>18688</v>
      </c>
      <c r="M196">
        <v>20261</v>
      </c>
      <c r="N196">
        <v>35455</v>
      </c>
      <c r="O196">
        <v>34372</v>
      </c>
      <c r="P196">
        <v>27498</v>
      </c>
      <c r="Q196">
        <v>38787</v>
      </c>
      <c r="R196">
        <v>50322</v>
      </c>
      <c r="S196">
        <v>28982</v>
      </c>
      <c r="T196">
        <v>26324</v>
      </c>
      <c r="U196">
        <v>29416</v>
      </c>
      <c r="V196">
        <v>26213</v>
      </c>
      <c r="W196">
        <v>26435</v>
      </c>
      <c r="X196">
        <v>23773</v>
      </c>
      <c r="Y196">
        <v>22038</v>
      </c>
      <c r="Z196">
        <v>37796</v>
      </c>
    </row>
    <row r="197" spans="1:26" x14ac:dyDescent="0.25">
      <c r="A197">
        <v>391</v>
      </c>
      <c r="B197" t="s">
        <v>218</v>
      </c>
      <c r="C197">
        <v>5322</v>
      </c>
      <c r="D197">
        <v>7095</v>
      </c>
      <c r="E197">
        <v>5551</v>
      </c>
      <c r="F197">
        <v>5042</v>
      </c>
      <c r="G197">
        <v>5443</v>
      </c>
      <c r="H197">
        <v>5569</v>
      </c>
      <c r="I197">
        <v>4549</v>
      </c>
      <c r="J197">
        <v>5550</v>
      </c>
      <c r="K197">
        <v>5264</v>
      </c>
      <c r="L197">
        <v>4817</v>
      </c>
      <c r="M197">
        <v>5327</v>
      </c>
      <c r="N197">
        <v>6097</v>
      </c>
      <c r="O197">
        <v>6484</v>
      </c>
      <c r="P197">
        <v>7044</v>
      </c>
      <c r="Q197">
        <v>5600</v>
      </c>
      <c r="R197">
        <v>5234</v>
      </c>
      <c r="S197">
        <v>5557</v>
      </c>
      <c r="T197">
        <v>5823</v>
      </c>
      <c r="U197">
        <v>5143</v>
      </c>
      <c r="V197">
        <v>6250</v>
      </c>
      <c r="W197">
        <v>6091</v>
      </c>
      <c r="X197">
        <v>5219</v>
      </c>
      <c r="Y197">
        <v>5849</v>
      </c>
      <c r="Z197">
        <v>5801</v>
      </c>
    </row>
    <row r="198" spans="1:26" x14ac:dyDescent="0.25">
      <c r="A198">
        <v>392</v>
      </c>
      <c r="B198" t="s">
        <v>217</v>
      </c>
      <c r="C198">
        <v>12180</v>
      </c>
      <c r="D198">
        <v>9964</v>
      </c>
      <c r="E198">
        <v>13020</v>
      </c>
      <c r="F198">
        <v>9241</v>
      </c>
      <c r="G198">
        <v>7724</v>
      </c>
      <c r="H198">
        <v>13400</v>
      </c>
      <c r="I198">
        <v>6804</v>
      </c>
      <c r="J198">
        <v>10503</v>
      </c>
      <c r="K198">
        <v>7166</v>
      </c>
      <c r="L198">
        <v>7174</v>
      </c>
      <c r="M198">
        <v>8446</v>
      </c>
      <c r="N198">
        <v>9786</v>
      </c>
      <c r="O198">
        <v>13715</v>
      </c>
      <c r="P198">
        <v>9241</v>
      </c>
      <c r="Q198">
        <v>8192</v>
      </c>
      <c r="R198">
        <v>9285</v>
      </c>
      <c r="S198">
        <v>6334</v>
      </c>
      <c r="T198">
        <v>12929</v>
      </c>
      <c r="U198">
        <v>6470</v>
      </c>
      <c r="V198">
        <v>10632</v>
      </c>
      <c r="W198">
        <v>6688</v>
      </c>
      <c r="X198">
        <v>7362</v>
      </c>
      <c r="Y198">
        <v>6694</v>
      </c>
      <c r="Z198">
        <v>7446</v>
      </c>
    </row>
    <row r="199" spans="1:26" x14ac:dyDescent="0.25">
      <c r="A199">
        <v>393</v>
      </c>
      <c r="B199" t="s">
        <v>216</v>
      </c>
      <c r="C199">
        <v>5831</v>
      </c>
      <c r="D199">
        <v>11139</v>
      </c>
      <c r="E199">
        <v>5840</v>
      </c>
      <c r="F199">
        <v>5888</v>
      </c>
      <c r="G199">
        <v>5782</v>
      </c>
      <c r="H199">
        <v>4853</v>
      </c>
      <c r="I199">
        <v>5338</v>
      </c>
      <c r="J199">
        <v>5929</v>
      </c>
      <c r="K199">
        <v>4573</v>
      </c>
      <c r="L199">
        <v>7671</v>
      </c>
      <c r="M199">
        <v>5707</v>
      </c>
      <c r="N199">
        <v>5303</v>
      </c>
      <c r="O199">
        <v>6023</v>
      </c>
      <c r="P199">
        <v>11124</v>
      </c>
      <c r="Q199">
        <v>7656</v>
      </c>
      <c r="R199">
        <v>7484</v>
      </c>
      <c r="S199">
        <v>6508</v>
      </c>
      <c r="T199">
        <v>6187</v>
      </c>
      <c r="U199">
        <v>6807</v>
      </c>
      <c r="V199">
        <v>6538</v>
      </c>
      <c r="W199">
        <v>5695</v>
      </c>
      <c r="X199">
        <v>8835</v>
      </c>
      <c r="Y199">
        <v>6226</v>
      </c>
      <c r="Z199">
        <v>5661</v>
      </c>
    </row>
    <row r="200" spans="1:26" x14ac:dyDescent="0.25">
      <c r="A200">
        <v>394</v>
      </c>
      <c r="B200" t="s">
        <v>225</v>
      </c>
      <c r="C200">
        <v>43487</v>
      </c>
      <c r="D200">
        <v>40464</v>
      </c>
      <c r="E200">
        <v>47448</v>
      </c>
      <c r="F200">
        <v>37884</v>
      </c>
      <c r="G200">
        <v>37608</v>
      </c>
      <c r="H200">
        <v>37881</v>
      </c>
      <c r="I200">
        <v>38205</v>
      </c>
      <c r="J200">
        <v>39858</v>
      </c>
      <c r="K200">
        <v>37246</v>
      </c>
      <c r="L200">
        <v>41202</v>
      </c>
      <c r="M200">
        <v>42434</v>
      </c>
      <c r="N200">
        <v>44205</v>
      </c>
      <c r="O200">
        <v>46822</v>
      </c>
      <c r="P200">
        <v>37163</v>
      </c>
      <c r="Q200">
        <v>44863</v>
      </c>
      <c r="R200">
        <v>43503</v>
      </c>
      <c r="S200">
        <v>38027</v>
      </c>
      <c r="T200">
        <v>38292</v>
      </c>
      <c r="U200">
        <v>42682</v>
      </c>
      <c r="V200">
        <v>42597</v>
      </c>
      <c r="W200">
        <v>44367</v>
      </c>
      <c r="X200">
        <v>44443</v>
      </c>
      <c r="Y200">
        <v>43831</v>
      </c>
      <c r="Z200">
        <v>42473</v>
      </c>
    </row>
    <row r="201" spans="1:26" x14ac:dyDescent="0.25">
      <c r="A201">
        <v>395</v>
      </c>
      <c r="B201" t="s">
        <v>220</v>
      </c>
      <c r="C201">
        <v>5119</v>
      </c>
      <c r="D201">
        <v>5977</v>
      </c>
      <c r="E201">
        <v>6495</v>
      </c>
      <c r="F201">
        <v>5472</v>
      </c>
      <c r="G201">
        <v>5736</v>
      </c>
      <c r="H201">
        <v>5843</v>
      </c>
      <c r="I201">
        <v>5504</v>
      </c>
      <c r="J201">
        <v>6228</v>
      </c>
      <c r="K201">
        <v>5898</v>
      </c>
      <c r="L201">
        <v>6058</v>
      </c>
      <c r="M201">
        <v>6414</v>
      </c>
      <c r="N201">
        <v>7087</v>
      </c>
      <c r="O201">
        <v>6790</v>
      </c>
      <c r="P201">
        <v>2704</v>
      </c>
      <c r="Q201">
        <v>7387</v>
      </c>
      <c r="R201">
        <v>3029</v>
      </c>
      <c r="S201">
        <v>3037</v>
      </c>
      <c r="T201">
        <v>4778</v>
      </c>
      <c r="U201">
        <v>4778</v>
      </c>
      <c r="V201">
        <v>2704</v>
      </c>
      <c r="W201">
        <v>4949</v>
      </c>
      <c r="X201">
        <v>4445</v>
      </c>
      <c r="Y201">
        <v>4969</v>
      </c>
      <c r="Z201">
        <v>4437</v>
      </c>
    </row>
    <row r="202" spans="1:26" x14ac:dyDescent="0.25">
      <c r="A202">
        <v>396</v>
      </c>
      <c r="B202" t="s">
        <v>221</v>
      </c>
      <c r="C202">
        <v>30234</v>
      </c>
      <c r="D202">
        <v>39111</v>
      </c>
      <c r="E202">
        <v>39498</v>
      </c>
      <c r="F202">
        <v>34973</v>
      </c>
      <c r="G202">
        <v>40809</v>
      </c>
      <c r="H202">
        <v>36723</v>
      </c>
      <c r="I202">
        <v>34369</v>
      </c>
      <c r="J202">
        <v>46627</v>
      </c>
      <c r="K202">
        <v>38190</v>
      </c>
      <c r="L202">
        <v>37354</v>
      </c>
      <c r="M202">
        <v>39568</v>
      </c>
      <c r="N202">
        <v>46183</v>
      </c>
      <c r="O202">
        <v>32086</v>
      </c>
      <c r="P202">
        <v>41569</v>
      </c>
      <c r="Q202">
        <v>35830</v>
      </c>
      <c r="R202">
        <v>38430</v>
      </c>
      <c r="S202">
        <v>41999</v>
      </c>
      <c r="T202">
        <v>35805</v>
      </c>
      <c r="U202">
        <v>38010</v>
      </c>
      <c r="V202">
        <v>45851</v>
      </c>
      <c r="W202">
        <v>37808</v>
      </c>
      <c r="X202">
        <v>39414</v>
      </c>
      <c r="Y202">
        <v>38221</v>
      </c>
      <c r="Z202">
        <v>42840</v>
      </c>
    </row>
    <row r="203" spans="1:26" x14ac:dyDescent="0.25">
      <c r="A203">
        <v>397</v>
      </c>
      <c r="B203" t="s">
        <v>224</v>
      </c>
      <c r="C203">
        <v>9028</v>
      </c>
      <c r="D203">
        <v>7756</v>
      </c>
      <c r="E203">
        <v>8390</v>
      </c>
      <c r="F203">
        <v>7837</v>
      </c>
      <c r="G203">
        <v>8203</v>
      </c>
      <c r="H203">
        <v>8323</v>
      </c>
      <c r="I203">
        <v>18926</v>
      </c>
      <c r="J203">
        <v>8840</v>
      </c>
      <c r="K203">
        <v>8346</v>
      </c>
      <c r="L203">
        <v>9188</v>
      </c>
      <c r="M203">
        <v>9062</v>
      </c>
      <c r="N203">
        <v>10021</v>
      </c>
      <c r="O203">
        <v>10152</v>
      </c>
      <c r="P203">
        <v>6866</v>
      </c>
      <c r="Q203">
        <v>7498</v>
      </c>
      <c r="R203">
        <v>7908</v>
      </c>
      <c r="S203">
        <v>8132</v>
      </c>
      <c r="T203">
        <v>8187</v>
      </c>
      <c r="U203">
        <v>20246</v>
      </c>
      <c r="V203">
        <v>8216</v>
      </c>
      <c r="W203">
        <v>-1285</v>
      </c>
      <c r="X203">
        <v>10606</v>
      </c>
      <c r="Y203">
        <v>8065</v>
      </c>
      <c r="Z203">
        <v>8055</v>
      </c>
    </row>
    <row r="204" spans="1:26" x14ac:dyDescent="0.25">
      <c r="A204">
        <v>398</v>
      </c>
      <c r="B204" t="s">
        <v>223</v>
      </c>
      <c r="C204">
        <v>23802</v>
      </c>
      <c r="D204">
        <v>23052</v>
      </c>
      <c r="E204">
        <v>24831</v>
      </c>
      <c r="F204">
        <v>27107</v>
      </c>
      <c r="G204">
        <v>24704</v>
      </c>
      <c r="H204">
        <v>22766</v>
      </c>
      <c r="I204">
        <v>21187</v>
      </c>
      <c r="J204">
        <v>24170</v>
      </c>
      <c r="K204">
        <v>22650</v>
      </c>
      <c r="L204">
        <v>25122</v>
      </c>
      <c r="M204">
        <v>24341</v>
      </c>
      <c r="N204">
        <v>26885</v>
      </c>
      <c r="O204">
        <v>25670</v>
      </c>
      <c r="P204">
        <v>20777</v>
      </c>
      <c r="Q204">
        <v>23281</v>
      </c>
      <c r="R204">
        <v>22540</v>
      </c>
      <c r="S204">
        <v>23647</v>
      </c>
      <c r="T204">
        <v>23535</v>
      </c>
      <c r="U204">
        <v>21684</v>
      </c>
      <c r="V204">
        <v>22107</v>
      </c>
      <c r="W204">
        <v>22330</v>
      </c>
      <c r="X204">
        <v>22442</v>
      </c>
      <c r="Y204">
        <v>22025</v>
      </c>
      <c r="Z204">
        <v>22712</v>
      </c>
    </row>
    <row r="205" spans="1:26" x14ac:dyDescent="0.25">
      <c r="A205">
        <v>399</v>
      </c>
      <c r="B205" t="s">
        <v>222</v>
      </c>
      <c r="C205">
        <v>5595</v>
      </c>
      <c r="D205">
        <v>6570</v>
      </c>
      <c r="E205">
        <v>7338</v>
      </c>
      <c r="F205">
        <v>8543</v>
      </c>
      <c r="G205">
        <v>6796</v>
      </c>
      <c r="H205">
        <v>7017</v>
      </c>
      <c r="I205">
        <v>7656</v>
      </c>
      <c r="J205">
        <v>7617</v>
      </c>
      <c r="K205">
        <v>7333</v>
      </c>
      <c r="L205">
        <v>7629</v>
      </c>
      <c r="M205">
        <v>8113</v>
      </c>
      <c r="N205">
        <v>8971</v>
      </c>
      <c r="O205">
        <v>5612</v>
      </c>
      <c r="P205">
        <v>6053</v>
      </c>
      <c r="Q205">
        <v>5922</v>
      </c>
      <c r="R205">
        <v>5783</v>
      </c>
      <c r="S205">
        <v>5830</v>
      </c>
      <c r="T205">
        <v>5830</v>
      </c>
      <c r="U205">
        <v>6790</v>
      </c>
      <c r="V205">
        <v>5830</v>
      </c>
      <c r="W205">
        <v>5550</v>
      </c>
      <c r="X205">
        <v>6102</v>
      </c>
      <c r="Y205">
        <v>6111</v>
      </c>
      <c r="Z205">
        <v>9227</v>
      </c>
    </row>
    <row r="206" spans="1:26" x14ac:dyDescent="0.25">
      <c r="A206">
        <v>400</v>
      </c>
      <c r="B206" t="s">
        <v>231</v>
      </c>
      <c r="C206">
        <v>3987</v>
      </c>
      <c r="D206">
        <v>4671</v>
      </c>
      <c r="E206">
        <v>5080</v>
      </c>
      <c r="F206">
        <v>7766</v>
      </c>
      <c r="G206">
        <v>8101</v>
      </c>
      <c r="H206">
        <v>7965</v>
      </c>
      <c r="I206">
        <v>8038</v>
      </c>
      <c r="J206">
        <v>8757</v>
      </c>
      <c r="K206">
        <v>8232</v>
      </c>
      <c r="L206">
        <v>8418</v>
      </c>
      <c r="M206">
        <v>8921</v>
      </c>
      <c r="N206">
        <v>9848</v>
      </c>
      <c r="O206">
        <v>5758</v>
      </c>
      <c r="P206">
        <v>5432</v>
      </c>
      <c r="Q206">
        <v>5444</v>
      </c>
      <c r="R206">
        <v>5357</v>
      </c>
      <c r="S206">
        <v>23815</v>
      </c>
      <c r="T206">
        <v>7527</v>
      </c>
      <c r="U206">
        <v>8080</v>
      </c>
      <c r="V206">
        <v>9852</v>
      </c>
      <c r="W206">
        <v>9865</v>
      </c>
      <c r="X206">
        <v>12187</v>
      </c>
      <c r="Y206">
        <v>12267</v>
      </c>
      <c r="Z206">
        <v>14458</v>
      </c>
    </row>
    <row r="207" spans="1:26" x14ac:dyDescent="0.25">
      <c r="A207">
        <v>401</v>
      </c>
      <c r="B207" t="s">
        <v>226</v>
      </c>
      <c r="C207">
        <v>1211</v>
      </c>
      <c r="D207">
        <v>1415</v>
      </c>
      <c r="E207">
        <v>1541</v>
      </c>
      <c r="F207">
        <v>1305</v>
      </c>
      <c r="G207">
        <v>1417</v>
      </c>
      <c r="H207">
        <v>1412</v>
      </c>
      <c r="I207">
        <v>1427</v>
      </c>
      <c r="J207">
        <v>1555</v>
      </c>
      <c r="K207">
        <v>1483</v>
      </c>
      <c r="L207">
        <v>1529</v>
      </c>
      <c r="M207">
        <v>1616</v>
      </c>
      <c r="N207">
        <v>1785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t="s">
        <v>227</v>
      </c>
      <c r="C208">
        <v>0</v>
      </c>
      <c r="D208">
        <v>52</v>
      </c>
      <c r="E208">
        <v>131</v>
      </c>
      <c r="F208">
        <v>206</v>
      </c>
      <c r="G208">
        <v>289</v>
      </c>
      <c r="H208">
        <v>96835</v>
      </c>
      <c r="I208">
        <v>450</v>
      </c>
      <c r="J208">
        <v>513</v>
      </c>
      <c r="K208">
        <v>608</v>
      </c>
      <c r="L208">
        <v>699</v>
      </c>
      <c r="M208">
        <v>749</v>
      </c>
      <c r="N208">
        <v>808</v>
      </c>
      <c r="O208">
        <v>0</v>
      </c>
      <c r="P208">
        <v>0</v>
      </c>
      <c r="Q208">
        <v>253</v>
      </c>
      <c r="R208">
        <v>253</v>
      </c>
      <c r="S208">
        <v>253</v>
      </c>
      <c r="T208">
        <v>94388</v>
      </c>
      <c r="U208">
        <v>253</v>
      </c>
      <c r="V208">
        <v>4488</v>
      </c>
      <c r="W208">
        <v>253</v>
      </c>
      <c r="X208">
        <v>253</v>
      </c>
      <c r="Y208">
        <v>253</v>
      </c>
      <c r="Z208">
        <v>253</v>
      </c>
    </row>
    <row r="209" spans="1:26" x14ac:dyDescent="0.25">
      <c r="A209">
        <v>403</v>
      </c>
      <c r="B209" t="s">
        <v>230</v>
      </c>
      <c r="C209">
        <v>0</v>
      </c>
      <c r="D209">
        <v>31</v>
      </c>
      <c r="E209">
        <v>73</v>
      </c>
      <c r="F209">
        <v>122</v>
      </c>
      <c r="G209">
        <v>177</v>
      </c>
      <c r="H209">
        <v>238</v>
      </c>
      <c r="I209">
        <v>293</v>
      </c>
      <c r="J209">
        <v>342</v>
      </c>
      <c r="K209">
        <v>397</v>
      </c>
      <c r="L209">
        <v>459</v>
      </c>
      <c r="M209">
        <v>507</v>
      </c>
      <c r="N209">
        <v>562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t="s">
        <v>229</v>
      </c>
      <c r="C210">
        <v>6633</v>
      </c>
      <c r="D210">
        <v>7698</v>
      </c>
      <c r="E210">
        <v>8291</v>
      </c>
      <c r="F210">
        <v>8173</v>
      </c>
      <c r="G210">
        <v>7479</v>
      </c>
      <c r="H210">
        <v>7329</v>
      </c>
      <c r="I210">
        <v>7288</v>
      </c>
      <c r="J210">
        <v>7891</v>
      </c>
      <c r="K210">
        <v>7551</v>
      </c>
      <c r="L210">
        <v>7670</v>
      </c>
      <c r="M210">
        <v>8067</v>
      </c>
      <c r="N210">
        <v>8913</v>
      </c>
      <c r="O210">
        <v>7162</v>
      </c>
      <c r="P210">
        <v>7178</v>
      </c>
      <c r="Q210">
        <v>7178</v>
      </c>
      <c r="R210">
        <v>7178</v>
      </c>
      <c r="S210">
        <v>7195</v>
      </c>
      <c r="T210">
        <v>7228</v>
      </c>
      <c r="U210">
        <v>7228</v>
      </c>
      <c r="V210">
        <v>7243</v>
      </c>
      <c r="W210">
        <v>7528</v>
      </c>
      <c r="X210">
        <v>7547</v>
      </c>
      <c r="Y210">
        <v>7547</v>
      </c>
      <c r="Z210">
        <v>7564</v>
      </c>
    </row>
    <row r="211" spans="1:26" x14ac:dyDescent="0.25">
      <c r="A211">
        <v>405</v>
      </c>
      <c r="B211" t="s">
        <v>228</v>
      </c>
      <c r="C211">
        <v>0</v>
      </c>
      <c r="D211">
        <v>38</v>
      </c>
      <c r="E211">
        <v>91</v>
      </c>
      <c r="F211">
        <v>151</v>
      </c>
      <c r="G211">
        <v>219</v>
      </c>
      <c r="H211">
        <v>295</v>
      </c>
      <c r="I211">
        <v>363</v>
      </c>
      <c r="J211">
        <v>423</v>
      </c>
      <c r="K211">
        <v>491</v>
      </c>
      <c r="L211">
        <v>566</v>
      </c>
      <c r="M211">
        <v>627</v>
      </c>
      <c r="N211">
        <v>695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t="s">
        <v>237</v>
      </c>
      <c r="C212">
        <v>4903</v>
      </c>
      <c r="D212">
        <v>5883</v>
      </c>
      <c r="E212">
        <v>6864</v>
      </c>
      <c r="F212">
        <v>7845</v>
      </c>
      <c r="G212">
        <v>8825</v>
      </c>
      <c r="H212">
        <v>8825</v>
      </c>
      <c r="I212">
        <v>9806</v>
      </c>
      <c r="J212">
        <v>8825</v>
      </c>
      <c r="K212">
        <v>10786</v>
      </c>
      <c r="L212">
        <v>8825</v>
      </c>
      <c r="M212">
        <v>8825</v>
      </c>
      <c r="N212">
        <v>7845</v>
      </c>
      <c r="O212">
        <v>4932</v>
      </c>
      <c r="P212">
        <v>2916</v>
      </c>
      <c r="Q212">
        <v>8463</v>
      </c>
      <c r="R212">
        <v>3090</v>
      </c>
      <c r="S212">
        <v>20148</v>
      </c>
      <c r="T212">
        <v>13177</v>
      </c>
      <c r="U212">
        <v>755</v>
      </c>
      <c r="V212">
        <v>16630</v>
      </c>
      <c r="W212">
        <v>8467</v>
      </c>
      <c r="X212">
        <v>20463</v>
      </c>
      <c r="Y212">
        <v>1410</v>
      </c>
      <c r="Z212">
        <v>19570</v>
      </c>
    </row>
    <row r="213" spans="1:26" x14ac:dyDescent="0.25">
      <c r="A213">
        <v>407</v>
      </c>
      <c r="B213" t="s">
        <v>232</v>
      </c>
      <c r="C213">
        <v>817</v>
      </c>
      <c r="D213">
        <v>981</v>
      </c>
      <c r="E213">
        <v>1144</v>
      </c>
      <c r="F213">
        <v>1307</v>
      </c>
      <c r="G213">
        <v>1471</v>
      </c>
      <c r="H213">
        <v>1471</v>
      </c>
      <c r="I213">
        <v>1634</v>
      </c>
      <c r="J213">
        <v>1471</v>
      </c>
      <c r="K213">
        <v>1798</v>
      </c>
      <c r="L213">
        <v>1471</v>
      </c>
      <c r="M213">
        <v>1471</v>
      </c>
      <c r="N213">
        <v>1307</v>
      </c>
      <c r="O213">
        <v>52</v>
      </c>
      <c r="P213">
        <v>5417</v>
      </c>
      <c r="Q213">
        <v>745</v>
      </c>
      <c r="R213">
        <v>2300</v>
      </c>
      <c r="S213">
        <v>8040</v>
      </c>
      <c r="T213">
        <v>1400</v>
      </c>
      <c r="U213">
        <v>700</v>
      </c>
      <c r="V213">
        <v>32450</v>
      </c>
      <c r="W213">
        <v>4105</v>
      </c>
      <c r="X213">
        <v>4939</v>
      </c>
      <c r="Y213">
        <v>80</v>
      </c>
      <c r="Z213">
        <v>1600</v>
      </c>
    </row>
    <row r="214" spans="1:26" x14ac:dyDescent="0.25">
      <c r="A214">
        <v>408</v>
      </c>
      <c r="B214" t="s">
        <v>233</v>
      </c>
      <c r="C214">
        <v>9806</v>
      </c>
      <c r="D214">
        <v>11767</v>
      </c>
      <c r="E214">
        <v>13728</v>
      </c>
      <c r="F214">
        <v>15689</v>
      </c>
      <c r="G214">
        <v>17650</v>
      </c>
      <c r="H214">
        <v>17650</v>
      </c>
      <c r="I214">
        <v>19611</v>
      </c>
      <c r="J214">
        <v>17650</v>
      </c>
      <c r="K214">
        <v>21572</v>
      </c>
      <c r="L214">
        <v>17650</v>
      </c>
      <c r="M214">
        <v>17650</v>
      </c>
      <c r="N214">
        <v>15689</v>
      </c>
      <c r="O214">
        <v>21603</v>
      </c>
      <c r="P214">
        <v>15727</v>
      </c>
      <c r="Q214">
        <v>1708</v>
      </c>
      <c r="R214">
        <v>-1533</v>
      </c>
      <c r="S214">
        <v>10070</v>
      </c>
      <c r="T214">
        <v>10355</v>
      </c>
      <c r="U214">
        <v>9438</v>
      </c>
      <c r="V214">
        <v>6624</v>
      </c>
      <c r="W214">
        <v>9437</v>
      </c>
      <c r="X214">
        <v>8335</v>
      </c>
      <c r="Y214">
        <v>1690</v>
      </c>
      <c r="Z214">
        <v>9348</v>
      </c>
    </row>
    <row r="215" spans="1:26" x14ac:dyDescent="0.25">
      <c r="A215">
        <v>409</v>
      </c>
      <c r="B215" t="s">
        <v>236</v>
      </c>
      <c r="C215">
        <v>1907</v>
      </c>
      <c r="D215">
        <v>2288</v>
      </c>
      <c r="E215">
        <v>2669</v>
      </c>
      <c r="F215">
        <v>3051</v>
      </c>
      <c r="G215">
        <v>3432</v>
      </c>
      <c r="H215">
        <v>3432</v>
      </c>
      <c r="I215">
        <v>3813</v>
      </c>
      <c r="J215">
        <v>3432</v>
      </c>
      <c r="K215">
        <v>4195</v>
      </c>
      <c r="L215">
        <v>3432</v>
      </c>
      <c r="M215">
        <v>3432</v>
      </c>
      <c r="N215">
        <v>3051</v>
      </c>
      <c r="O215">
        <v>0</v>
      </c>
      <c r="P215">
        <v>0</v>
      </c>
      <c r="Q215">
        <v>1745</v>
      </c>
      <c r="R215">
        <v>1752</v>
      </c>
      <c r="S215">
        <v>1977</v>
      </c>
      <c r="T215">
        <v>2310</v>
      </c>
      <c r="U215">
        <v>629</v>
      </c>
      <c r="V215">
        <v>300</v>
      </c>
      <c r="W215">
        <v>168</v>
      </c>
      <c r="X215">
        <v>246</v>
      </c>
      <c r="Y215">
        <v>295</v>
      </c>
      <c r="Z215">
        <v>1140</v>
      </c>
    </row>
    <row r="216" spans="1:26" x14ac:dyDescent="0.25">
      <c r="A216">
        <v>410</v>
      </c>
      <c r="B216" t="s">
        <v>235</v>
      </c>
      <c r="C216">
        <v>4903</v>
      </c>
      <c r="D216">
        <v>5883</v>
      </c>
      <c r="E216">
        <v>6864</v>
      </c>
      <c r="F216">
        <v>7845</v>
      </c>
      <c r="G216">
        <v>8825</v>
      </c>
      <c r="H216">
        <v>8825</v>
      </c>
      <c r="I216">
        <v>9806</v>
      </c>
      <c r="J216">
        <v>8825</v>
      </c>
      <c r="K216">
        <v>10786</v>
      </c>
      <c r="L216">
        <v>8825</v>
      </c>
      <c r="M216">
        <v>8825</v>
      </c>
      <c r="N216">
        <v>7845</v>
      </c>
      <c r="O216">
        <v>94</v>
      </c>
      <c r="P216">
        <v>1887</v>
      </c>
      <c r="Q216">
        <v>2969</v>
      </c>
      <c r="R216">
        <v>2113</v>
      </c>
      <c r="S216">
        <v>7484</v>
      </c>
      <c r="T216">
        <v>2102</v>
      </c>
      <c r="U216">
        <v>4444</v>
      </c>
      <c r="V216">
        <v>17278</v>
      </c>
      <c r="W216">
        <v>3206</v>
      </c>
      <c r="X216">
        <v>1451</v>
      </c>
      <c r="Y216">
        <v>1395</v>
      </c>
      <c r="Z216">
        <v>3578</v>
      </c>
    </row>
    <row r="217" spans="1:26" x14ac:dyDescent="0.25">
      <c r="A217">
        <v>411</v>
      </c>
      <c r="B217" t="s">
        <v>234</v>
      </c>
      <c r="C217">
        <v>4903</v>
      </c>
      <c r="D217">
        <v>5883</v>
      </c>
      <c r="E217">
        <v>6864</v>
      </c>
      <c r="F217">
        <v>7845</v>
      </c>
      <c r="G217">
        <v>8825</v>
      </c>
      <c r="H217">
        <v>8825</v>
      </c>
      <c r="I217">
        <v>9806</v>
      </c>
      <c r="J217">
        <v>8825</v>
      </c>
      <c r="K217">
        <v>10786</v>
      </c>
      <c r="L217">
        <v>8825</v>
      </c>
      <c r="M217">
        <v>8825</v>
      </c>
      <c r="N217">
        <v>7845</v>
      </c>
      <c r="O217">
        <v>9573</v>
      </c>
      <c r="P217">
        <v>8000</v>
      </c>
      <c r="Q217">
        <v>9045</v>
      </c>
      <c r="R217">
        <v>13270</v>
      </c>
      <c r="S217">
        <v>4917</v>
      </c>
      <c r="T217">
        <v>4927</v>
      </c>
      <c r="U217">
        <v>7754</v>
      </c>
      <c r="V217">
        <v>4605</v>
      </c>
      <c r="W217">
        <v>10019</v>
      </c>
      <c r="X217">
        <v>20091</v>
      </c>
      <c r="Y217">
        <v>20319</v>
      </c>
      <c r="Z217">
        <v>22354</v>
      </c>
    </row>
    <row r="218" spans="1:26" x14ac:dyDescent="0.25">
      <c r="A218">
        <v>412</v>
      </c>
      <c r="B218" t="s">
        <v>245</v>
      </c>
      <c r="C218">
        <v>6720</v>
      </c>
      <c r="D218">
        <v>7840</v>
      </c>
      <c r="E218">
        <v>8960</v>
      </c>
      <c r="F218">
        <v>8960</v>
      </c>
      <c r="G218">
        <v>8960</v>
      </c>
      <c r="H218">
        <v>10080</v>
      </c>
      <c r="I218">
        <v>10080</v>
      </c>
      <c r="J218">
        <v>10080</v>
      </c>
      <c r="K218">
        <v>11200</v>
      </c>
      <c r="L218">
        <v>10080</v>
      </c>
      <c r="M218">
        <v>10080</v>
      </c>
      <c r="N218">
        <v>8960</v>
      </c>
      <c r="O218">
        <v>8892</v>
      </c>
      <c r="P218">
        <v>8170</v>
      </c>
      <c r="Q218">
        <v>7653</v>
      </c>
      <c r="R218">
        <v>14379</v>
      </c>
      <c r="S218">
        <v>20428</v>
      </c>
      <c r="T218">
        <v>12323</v>
      </c>
      <c r="U218">
        <v>9146</v>
      </c>
      <c r="V218">
        <v>13750</v>
      </c>
      <c r="W218">
        <v>11003</v>
      </c>
      <c r="X218">
        <v>20034</v>
      </c>
      <c r="Y218">
        <v>10027</v>
      </c>
      <c r="Z218">
        <v>24344</v>
      </c>
    </row>
    <row r="219" spans="1:26" x14ac:dyDescent="0.25">
      <c r="A219">
        <v>413</v>
      </c>
      <c r="B219" t="s">
        <v>240</v>
      </c>
      <c r="C219">
        <v>19824</v>
      </c>
      <c r="D219">
        <v>23128</v>
      </c>
      <c r="E219">
        <v>26432</v>
      </c>
      <c r="F219">
        <v>26432</v>
      </c>
      <c r="G219">
        <v>26432</v>
      </c>
      <c r="H219">
        <v>29736</v>
      </c>
      <c r="I219">
        <v>29736</v>
      </c>
      <c r="J219">
        <v>29736</v>
      </c>
      <c r="K219">
        <v>33040</v>
      </c>
      <c r="L219">
        <v>29736</v>
      </c>
      <c r="M219">
        <v>29736</v>
      </c>
      <c r="N219">
        <v>26432</v>
      </c>
      <c r="O219">
        <v>7257</v>
      </c>
      <c r="P219">
        <v>6288</v>
      </c>
      <c r="Q219">
        <v>1421</v>
      </c>
      <c r="R219">
        <v>20154</v>
      </c>
      <c r="S219">
        <v>52235</v>
      </c>
      <c r="T219">
        <v>55435</v>
      </c>
      <c r="U219">
        <v>12780</v>
      </c>
      <c r="V219">
        <v>29690</v>
      </c>
      <c r="W219">
        <v>73030</v>
      </c>
      <c r="X219">
        <v>42075</v>
      </c>
      <c r="Y219">
        <v>81325</v>
      </c>
      <c r="Z219">
        <v>62460</v>
      </c>
    </row>
    <row r="220" spans="1:26" x14ac:dyDescent="0.25">
      <c r="A220">
        <v>414</v>
      </c>
      <c r="B220" t="s">
        <v>241</v>
      </c>
      <c r="C220">
        <v>17472</v>
      </c>
      <c r="D220">
        <v>20384</v>
      </c>
      <c r="E220">
        <v>23296</v>
      </c>
      <c r="F220">
        <v>23296</v>
      </c>
      <c r="G220">
        <v>23296</v>
      </c>
      <c r="H220">
        <v>26208</v>
      </c>
      <c r="I220">
        <v>26208</v>
      </c>
      <c r="J220">
        <v>26208</v>
      </c>
      <c r="K220">
        <v>29120</v>
      </c>
      <c r="L220">
        <v>26208</v>
      </c>
      <c r="M220">
        <v>26208</v>
      </c>
      <c r="N220">
        <v>23296</v>
      </c>
      <c r="O220">
        <v>16442</v>
      </c>
      <c r="P220">
        <v>29737</v>
      </c>
      <c r="Q220">
        <v>9985</v>
      </c>
      <c r="R220">
        <v>10450</v>
      </c>
      <c r="S220">
        <v>15050</v>
      </c>
      <c r="T220">
        <v>12761</v>
      </c>
      <c r="U220">
        <v>45341</v>
      </c>
      <c r="V220">
        <v>11301</v>
      </c>
      <c r="W220">
        <v>54482</v>
      </c>
      <c r="X220">
        <v>13192</v>
      </c>
      <c r="Y220">
        <v>32575</v>
      </c>
      <c r="Z220">
        <v>28299</v>
      </c>
    </row>
    <row r="221" spans="1:26" x14ac:dyDescent="0.25">
      <c r="A221">
        <v>415</v>
      </c>
      <c r="B221" t="s">
        <v>244</v>
      </c>
      <c r="C221">
        <v>5712</v>
      </c>
      <c r="D221">
        <v>6664</v>
      </c>
      <c r="E221">
        <v>7616</v>
      </c>
      <c r="F221">
        <v>7616</v>
      </c>
      <c r="G221">
        <v>7616</v>
      </c>
      <c r="H221">
        <v>8568</v>
      </c>
      <c r="I221">
        <v>8568</v>
      </c>
      <c r="J221">
        <v>8568</v>
      </c>
      <c r="K221">
        <v>9520</v>
      </c>
      <c r="L221">
        <v>8568</v>
      </c>
      <c r="M221">
        <v>8568</v>
      </c>
      <c r="N221">
        <v>7616</v>
      </c>
      <c r="O221">
        <v>0</v>
      </c>
      <c r="P221">
        <v>0</v>
      </c>
      <c r="Q221">
        <v>1887</v>
      </c>
      <c r="R221">
        <v>2572</v>
      </c>
      <c r="S221">
        <v>4115</v>
      </c>
      <c r="T221">
        <v>690</v>
      </c>
      <c r="U221">
        <v>832</v>
      </c>
      <c r="V221">
        <v>0</v>
      </c>
      <c r="W221">
        <v>7881</v>
      </c>
      <c r="X221">
        <v>140</v>
      </c>
      <c r="Y221">
        <v>210</v>
      </c>
      <c r="Z221">
        <v>35</v>
      </c>
    </row>
    <row r="222" spans="1:26" x14ac:dyDescent="0.25">
      <c r="A222">
        <v>416</v>
      </c>
      <c r="B222" t="s">
        <v>243</v>
      </c>
      <c r="C222">
        <v>5712</v>
      </c>
      <c r="D222">
        <v>6664</v>
      </c>
      <c r="E222">
        <v>7616</v>
      </c>
      <c r="F222">
        <v>7616</v>
      </c>
      <c r="G222">
        <v>7616</v>
      </c>
      <c r="H222">
        <v>8568</v>
      </c>
      <c r="I222">
        <v>8568</v>
      </c>
      <c r="J222">
        <v>8568</v>
      </c>
      <c r="K222">
        <v>9520</v>
      </c>
      <c r="L222">
        <v>8568</v>
      </c>
      <c r="M222">
        <v>8568</v>
      </c>
      <c r="N222">
        <v>7616</v>
      </c>
      <c r="O222">
        <v>0</v>
      </c>
      <c r="P222">
        <v>3809</v>
      </c>
      <c r="Q222">
        <v>872</v>
      </c>
      <c r="R222">
        <v>1633</v>
      </c>
      <c r="S222">
        <v>220</v>
      </c>
      <c r="T222">
        <v>100</v>
      </c>
      <c r="U222">
        <v>34415</v>
      </c>
      <c r="V222">
        <v>26382</v>
      </c>
      <c r="W222">
        <v>881</v>
      </c>
      <c r="X222">
        <v>0</v>
      </c>
      <c r="Y222">
        <v>4918</v>
      </c>
      <c r="Z222">
        <v>8699</v>
      </c>
    </row>
    <row r="223" spans="1:26" x14ac:dyDescent="0.25">
      <c r="A223">
        <v>417</v>
      </c>
      <c r="B223" t="s">
        <v>242</v>
      </c>
      <c r="C223">
        <v>11088</v>
      </c>
      <c r="D223">
        <v>12936</v>
      </c>
      <c r="E223">
        <v>14784</v>
      </c>
      <c r="F223">
        <v>14784</v>
      </c>
      <c r="G223">
        <v>14784</v>
      </c>
      <c r="H223">
        <v>16632</v>
      </c>
      <c r="I223">
        <v>16632</v>
      </c>
      <c r="J223">
        <v>16632</v>
      </c>
      <c r="K223">
        <v>18480</v>
      </c>
      <c r="L223">
        <v>16632</v>
      </c>
      <c r="M223">
        <v>16632</v>
      </c>
      <c r="N223">
        <v>14784</v>
      </c>
      <c r="O223">
        <v>10649</v>
      </c>
      <c r="P223">
        <v>13293</v>
      </c>
      <c r="Q223">
        <v>11937</v>
      </c>
      <c r="R223">
        <v>12063</v>
      </c>
      <c r="S223">
        <v>5653</v>
      </c>
      <c r="T223">
        <v>14531</v>
      </c>
      <c r="U223">
        <v>11357</v>
      </c>
      <c r="V223">
        <v>8291</v>
      </c>
      <c r="W223">
        <v>11438</v>
      </c>
      <c r="X223">
        <v>20074</v>
      </c>
      <c r="Y223">
        <v>33210</v>
      </c>
      <c r="Z223">
        <v>31389</v>
      </c>
    </row>
    <row r="224" spans="1:26" x14ac:dyDescent="0.25">
      <c r="A224">
        <v>418</v>
      </c>
      <c r="B224" t="s">
        <v>251</v>
      </c>
      <c r="C224">
        <v>182319</v>
      </c>
      <c r="D224">
        <v>177555</v>
      </c>
      <c r="E224">
        <v>212438</v>
      </c>
      <c r="F224">
        <v>182072</v>
      </c>
      <c r="G224">
        <v>183097</v>
      </c>
      <c r="H224">
        <v>197016</v>
      </c>
      <c r="I224">
        <v>181126</v>
      </c>
      <c r="J224">
        <v>191275</v>
      </c>
      <c r="K224">
        <v>199182</v>
      </c>
      <c r="L224">
        <v>200180</v>
      </c>
      <c r="M224">
        <v>195444</v>
      </c>
      <c r="N224">
        <v>211502</v>
      </c>
      <c r="O224">
        <v>209288</v>
      </c>
      <c r="P224">
        <v>170319</v>
      </c>
      <c r="Q224">
        <v>190180</v>
      </c>
      <c r="R224">
        <v>183692</v>
      </c>
      <c r="S224">
        <v>217877</v>
      </c>
      <c r="T224">
        <v>195214</v>
      </c>
      <c r="U224">
        <v>187856</v>
      </c>
      <c r="V224">
        <v>209913</v>
      </c>
      <c r="W224">
        <v>215578</v>
      </c>
      <c r="X224">
        <v>238083</v>
      </c>
      <c r="Y224">
        <v>201750</v>
      </c>
      <c r="Z224">
        <v>245643</v>
      </c>
    </row>
    <row r="225" spans="1:26" x14ac:dyDescent="0.25">
      <c r="A225">
        <v>419</v>
      </c>
      <c r="B225" t="s">
        <v>246</v>
      </c>
      <c r="C225">
        <v>62628</v>
      </c>
      <c r="D225">
        <v>56102</v>
      </c>
      <c r="E225">
        <v>69101</v>
      </c>
      <c r="F225">
        <v>62878</v>
      </c>
      <c r="G225">
        <v>58083</v>
      </c>
      <c r="H225">
        <v>62234</v>
      </c>
      <c r="I225">
        <v>60825</v>
      </c>
      <c r="J225">
        <v>65152</v>
      </c>
      <c r="K225">
        <v>67544</v>
      </c>
      <c r="L225">
        <v>65788</v>
      </c>
      <c r="M225">
        <v>65696</v>
      </c>
      <c r="N225">
        <v>65571</v>
      </c>
      <c r="O225">
        <v>52607</v>
      </c>
      <c r="P225">
        <v>35709</v>
      </c>
      <c r="Q225">
        <v>56511</v>
      </c>
      <c r="R225">
        <v>42132</v>
      </c>
      <c r="S225">
        <v>84143</v>
      </c>
      <c r="T225">
        <v>88985</v>
      </c>
      <c r="U225">
        <v>40234</v>
      </c>
      <c r="V225">
        <v>86565</v>
      </c>
      <c r="W225">
        <v>105269</v>
      </c>
      <c r="X225">
        <v>75491</v>
      </c>
      <c r="Y225">
        <v>112875</v>
      </c>
      <c r="Z225">
        <v>93165</v>
      </c>
    </row>
    <row r="226" spans="1:26" x14ac:dyDescent="0.25">
      <c r="A226">
        <v>420</v>
      </c>
      <c r="B226" t="s">
        <v>247</v>
      </c>
      <c r="C226">
        <v>254883</v>
      </c>
      <c r="D226">
        <v>255695</v>
      </c>
      <c r="E226">
        <v>273092</v>
      </c>
      <c r="F226">
        <v>267621</v>
      </c>
      <c r="G226">
        <v>283637</v>
      </c>
      <c r="H226">
        <v>364124</v>
      </c>
      <c r="I226">
        <v>288595</v>
      </c>
      <c r="J226">
        <v>296350</v>
      </c>
      <c r="K226">
        <v>292541</v>
      </c>
      <c r="L226">
        <v>303558</v>
      </c>
      <c r="M226">
        <v>299320</v>
      </c>
      <c r="N226">
        <v>318811</v>
      </c>
      <c r="O226">
        <v>282603</v>
      </c>
      <c r="P226">
        <v>269620</v>
      </c>
      <c r="Q226">
        <v>241195</v>
      </c>
      <c r="R226">
        <v>276330</v>
      </c>
      <c r="S226">
        <v>251954</v>
      </c>
      <c r="T226">
        <v>337062</v>
      </c>
      <c r="U226">
        <v>307298</v>
      </c>
      <c r="V226">
        <v>260045</v>
      </c>
      <c r="W226">
        <v>291767</v>
      </c>
      <c r="X226">
        <v>240750</v>
      </c>
      <c r="Y226">
        <v>265056</v>
      </c>
      <c r="Z226">
        <v>390884</v>
      </c>
    </row>
    <row r="227" spans="1:26" x14ac:dyDescent="0.25">
      <c r="A227">
        <v>421</v>
      </c>
      <c r="B227" t="s">
        <v>250</v>
      </c>
      <c r="C227">
        <v>43228</v>
      </c>
      <c r="D227">
        <v>49223</v>
      </c>
      <c r="E227">
        <v>52307</v>
      </c>
      <c r="F227">
        <v>77030</v>
      </c>
      <c r="G227">
        <v>53339</v>
      </c>
      <c r="H227">
        <v>54600</v>
      </c>
      <c r="I227">
        <v>90429</v>
      </c>
      <c r="J227">
        <v>57812</v>
      </c>
      <c r="K227">
        <v>57570</v>
      </c>
      <c r="L227">
        <v>58833</v>
      </c>
      <c r="M227">
        <v>60932</v>
      </c>
      <c r="N227">
        <v>64156</v>
      </c>
      <c r="O227">
        <v>41312</v>
      </c>
      <c r="P227">
        <v>36967</v>
      </c>
      <c r="Q227">
        <v>42769</v>
      </c>
      <c r="R227">
        <v>44598</v>
      </c>
      <c r="S227">
        <v>48486</v>
      </c>
      <c r="T227">
        <v>46342</v>
      </c>
      <c r="U227">
        <v>85193</v>
      </c>
      <c r="V227">
        <v>44158</v>
      </c>
      <c r="W227">
        <v>19604</v>
      </c>
      <c r="X227">
        <v>53135</v>
      </c>
      <c r="Y227">
        <v>45755</v>
      </c>
      <c r="Z227">
        <v>49912</v>
      </c>
    </row>
    <row r="228" spans="1:26" x14ac:dyDescent="0.25">
      <c r="A228">
        <v>422</v>
      </c>
      <c r="B228" t="s">
        <v>249</v>
      </c>
      <c r="C228">
        <v>117049</v>
      </c>
      <c r="D228">
        <v>118907</v>
      </c>
      <c r="E228">
        <v>127963</v>
      </c>
      <c r="F228">
        <v>160513</v>
      </c>
      <c r="G228">
        <v>127684</v>
      </c>
      <c r="H228">
        <v>134279</v>
      </c>
      <c r="I228">
        <v>120423</v>
      </c>
      <c r="J228">
        <v>135519</v>
      </c>
      <c r="K228">
        <v>127926</v>
      </c>
      <c r="L228">
        <v>132242</v>
      </c>
      <c r="M228">
        <v>136435</v>
      </c>
      <c r="N228">
        <v>145978</v>
      </c>
      <c r="O228">
        <v>119398</v>
      </c>
      <c r="P228">
        <v>108501</v>
      </c>
      <c r="Q228">
        <v>114808</v>
      </c>
      <c r="R228">
        <v>130891</v>
      </c>
      <c r="S228">
        <v>112150</v>
      </c>
      <c r="T228">
        <v>116056</v>
      </c>
      <c r="U228">
        <v>136584</v>
      </c>
      <c r="V228">
        <v>148462</v>
      </c>
      <c r="W228">
        <v>106400</v>
      </c>
      <c r="X228">
        <v>109251</v>
      </c>
      <c r="Y228">
        <v>109809</v>
      </c>
      <c r="Z228">
        <v>121244</v>
      </c>
    </row>
    <row r="229" spans="1:26" x14ac:dyDescent="0.25">
      <c r="A229">
        <v>423</v>
      </c>
      <c r="B229" t="s">
        <v>248</v>
      </c>
      <c r="C229">
        <v>143201</v>
      </c>
      <c r="D229">
        <v>161574</v>
      </c>
      <c r="E229">
        <v>168958</v>
      </c>
      <c r="F229">
        <v>154967</v>
      </c>
      <c r="G229">
        <v>156722</v>
      </c>
      <c r="H229">
        <v>156655</v>
      </c>
      <c r="I229">
        <v>155639</v>
      </c>
      <c r="J229">
        <v>162270</v>
      </c>
      <c r="K229">
        <v>158970</v>
      </c>
      <c r="L229">
        <v>160552</v>
      </c>
      <c r="M229">
        <v>163425</v>
      </c>
      <c r="N229">
        <v>168160</v>
      </c>
      <c r="O229">
        <v>158184</v>
      </c>
      <c r="P229">
        <v>164171</v>
      </c>
      <c r="Q229">
        <v>167649</v>
      </c>
      <c r="R229">
        <v>168584</v>
      </c>
      <c r="S229">
        <v>153092</v>
      </c>
      <c r="T229">
        <v>160733</v>
      </c>
      <c r="U229">
        <v>163771</v>
      </c>
      <c r="V229">
        <v>155630</v>
      </c>
      <c r="W229">
        <v>161542</v>
      </c>
      <c r="X229">
        <v>187674</v>
      </c>
      <c r="Y229">
        <v>199360</v>
      </c>
      <c r="Z229">
        <v>203440</v>
      </c>
    </row>
    <row r="230" spans="1:26" x14ac:dyDescent="0.25">
      <c r="A230">
        <v>424</v>
      </c>
      <c r="B230" t="s">
        <v>257</v>
      </c>
      <c r="C230">
        <v>5856</v>
      </c>
      <c r="D230">
        <v>6691</v>
      </c>
      <c r="E230">
        <v>7527</v>
      </c>
      <c r="F230">
        <v>7846</v>
      </c>
      <c r="G230">
        <v>8137</v>
      </c>
      <c r="H230">
        <v>8972</v>
      </c>
      <c r="I230">
        <v>9292</v>
      </c>
      <c r="J230">
        <v>9727</v>
      </c>
      <c r="K230">
        <v>10650</v>
      </c>
      <c r="L230">
        <v>10453</v>
      </c>
      <c r="M230">
        <v>10714</v>
      </c>
      <c r="N230">
        <v>10404</v>
      </c>
      <c r="O230">
        <v>19320</v>
      </c>
      <c r="P230">
        <v>11652</v>
      </c>
      <c r="Q230">
        <v>12056</v>
      </c>
      <c r="R230">
        <v>15336</v>
      </c>
      <c r="S230">
        <v>20371</v>
      </c>
      <c r="T230">
        <v>14693</v>
      </c>
      <c r="U230">
        <v>14382</v>
      </c>
      <c r="V230">
        <v>16339</v>
      </c>
      <c r="W230">
        <v>19471</v>
      </c>
      <c r="X230">
        <v>20282</v>
      </c>
      <c r="Y230">
        <v>17686</v>
      </c>
      <c r="Z230">
        <v>25653</v>
      </c>
    </row>
    <row r="231" spans="1:26" x14ac:dyDescent="0.25">
      <c r="A231">
        <v>425</v>
      </c>
      <c r="B231" t="s">
        <v>252</v>
      </c>
      <c r="C231">
        <v>12868</v>
      </c>
      <c r="D231">
        <v>14895</v>
      </c>
      <c r="E231">
        <v>16922</v>
      </c>
      <c r="F231">
        <v>16962</v>
      </c>
      <c r="G231">
        <v>16999</v>
      </c>
      <c r="H231">
        <v>19026</v>
      </c>
      <c r="I231">
        <v>19066</v>
      </c>
      <c r="J231">
        <v>19120</v>
      </c>
      <c r="K231">
        <v>21158</v>
      </c>
      <c r="L231">
        <v>19211</v>
      </c>
      <c r="M231">
        <v>19244</v>
      </c>
      <c r="N231">
        <v>17282</v>
      </c>
      <c r="O231">
        <v>2613</v>
      </c>
      <c r="P231">
        <v>3802</v>
      </c>
      <c r="Q231">
        <v>860</v>
      </c>
      <c r="R231">
        <v>15425</v>
      </c>
      <c r="S231">
        <v>40333</v>
      </c>
      <c r="T231">
        <v>35951</v>
      </c>
      <c r="U231">
        <v>10051</v>
      </c>
      <c r="V231">
        <v>20440</v>
      </c>
      <c r="W231">
        <v>50008</v>
      </c>
      <c r="X231">
        <v>27390</v>
      </c>
      <c r="Y231">
        <v>47120</v>
      </c>
      <c r="Z231">
        <v>43587</v>
      </c>
    </row>
    <row r="232" spans="1:26" x14ac:dyDescent="0.25">
      <c r="A232">
        <v>426</v>
      </c>
      <c r="B232" t="s">
        <v>253</v>
      </c>
      <c r="C232">
        <v>17382</v>
      </c>
      <c r="D232">
        <v>19181</v>
      </c>
      <c r="E232">
        <v>20980</v>
      </c>
      <c r="F232">
        <v>21204</v>
      </c>
      <c r="G232">
        <v>21407</v>
      </c>
      <c r="H232">
        <v>23207</v>
      </c>
      <c r="I232">
        <v>23431</v>
      </c>
      <c r="J232">
        <v>23736</v>
      </c>
      <c r="K232">
        <v>25596</v>
      </c>
      <c r="L232">
        <v>24244</v>
      </c>
      <c r="M232">
        <v>24427</v>
      </c>
      <c r="N232">
        <v>22994</v>
      </c>
      <c r="O232">
        <v>17032</v>
      </c>
      <c r="P232">
        <v>21549</v>
      </c>
      <c r="Q232">
        <v>5659</v>
      </c>
      <c r="R232">
        <v>24167</v>
      </c>
      <c r="S232">
        <v>20334</v>
      </c>
      <c r="T232">
        <v>14017</v>
      </c>
      <c r="U232">
        <v>40514</v>
      </c>
      <c r="V232">
        <v>10877</v>
      </c>
      <c r="W232">
        <v>42563</v>
      </c>
      <c r="X232">
        <v>20219</v>
      </c>
      <c r="Y232">
        <v>32313</v>
      </c>
      <c r="Z232">
        <v>46384</v>
      </c>
    </row>
    <row r="233" spans="1:26" x14ac:dyDescent="0.25">
      <c r="A233">
        <v>427</v>
      </c>
      <c r="B233" t="s">
        <v>256</v>
      </c>
      <c r="C233">
        <v>4037</v>
      </c>
      <c r="D233">
        <v>4644</v>
      </c>
      <c r="E233">
        <v>5252</v>
      </c>
      <c r="F233">
        <v>5355</v>
      </c>
      <c r="G233">
        <v>5450</v>
      </c>
      <c r="H233">
        <v>6057</v>
      </c>
      <c r="I233">
        <v>6161</v>
      </c>
      <c r="J233">
        <v>6303</v>
      </c>
      <c r="K233">
        <v>6938</v>
      </c>
      <c r="L233">
        <v>6538</v>
      </c>
      <c r="M233">
        <v>6623</v>
      </c>
      <c r="N233">
        <v>6187</v>
      </c>
      <c r="O233">
        <v>706</v>
      </c>
      <c r="P233">
        <v>731</v>
      </c>
      <c r="Q233">
        <v>2478</v>
      </c>
      <c r="R233">
        <v>3195</v>
      </c>
      <c r="S233">
        <v>3915</v>
      </c>
      <c r="T233">
        <v>1163</v>
      </c>
      <c r="U233">
        <v>2006</v>
      </c>
      <c r="V233">
        <v>420</v>
      </c>
      <c r="W233">
        <v>6690</v>
      </c>
      <c r="X233">
        <v>1932</v>
      </c>
      <c r="Y233">
        <v>2201</v>
      </c>
      <c r="Z233">
        <v>2481</v>
      </c>
    </row>
    <row r="234" spans="1:26" x14ac:dyDescent="0.25">
      <c r="A234">
        <v>428</v>
      </c>
      <c r="B234" t="s">
        <v>255</v>
      </c>
      <c r="C234">
        <v>4458</v>
      </c>
      <c r="D234">
        <v>5267</v>
      </c>
      <c r="E234">
        <v>6077</v>
      </c>
      <c r="F234">
        <v>6381</v>
      </c>
      <c r="G234">
        <v>6657</v>
      </c>
      <c r="H234">
        <v>7466</v>
      </c>
      <c r="I234">
        <v>7769</v>
      </c>
      <c r="J234">
        <v>8183</v>
      </c>
      <c r="K234">
        <v>9076</v>
      </c>
      <c r="L234">
        <v>8873</v>
      </c>
      <c r="M234">
        <v>9121</v>
      </c>
      <c r="N234">
        <v>8809</v>
      </c>
      <c r="O234">
        <v>1588</v>
      </c>
      <c r="P234">
        <v>2416</v>
      </c>
      <c r="Q234">
        <v>3976</v>
      </c>
      <c r="R234">
        <v>7853</v>
      </c>
      <c r="S234">
        <v>1685</v>
      </c>
      <c r="T234">
        <v>289</v>
      </c>
      <c r="U234">
        <v>19589</v>
      </c>
      <c r="V234">
        <v>16146</v>
      </c>
      <c r="W234">
        <v>4229</v>
      </c>
      <c r="X234">
        <v>1360</v>
      </c>
      <c r="Y234">
        <v>433</v>
      </c>
      <c r="Z234">
        <v>6367</v>
      </c>
    </row>
    <row r="235" spans="1:26" x14ac:dyDescent="0.25">
      <c r="A235">
        <v>429</v>
      </c>
      <c r="B235" t="s">
        <v>254</v>
      </c>
      <c r="C235">
        <v>9929</v>
      </c>
      <c r="D235">
        <v>11166</v>
      </c>
      <c r="E235">
        <v>12403</v>
      </c>
      <c r="F235">
        <v>12490</v>
      </c>
      <c r="G235">
        <v>12570</v>
      </c>
      <c r="H235">
        <v>13806</v>
      </c>
      <c r="I235">
        <v>13894</v>
      </c>
      <c r="J235">
        <v>14014</v>
      </c>
      <c r="K235">
        <v>15275</v>
      </c>
      <c r="L235">
        <v>14213</v>
      </c>
      <c r="M235">
        <v>14285</v>
      </c>
      <c r="N235">
        <v>13193</v>
      </c>
      <c r="O235">
        <v>8939</v>
      </c>
      <c r="P235">
        <v>9961</v>
      </c>
      <c r="Q235">
        <v>10425</v>
      </c>
      <c r="R235">
        <v>10927</v>
      </c>
      <c r="S235">
        <v>5875</v>
      </c>
      <c r="T235">
        <v>12063</v>
      </c>
      <c r="U235">
        <v>7892</v>
      </c>
      <c r="V235">
        <v>7010</v>
      </c>
      <c r="W235">
        <v>7866</v>
      </c>
      <c r="X235">
        <v>15762</v>
      </c>
      <c r="Y235">
        <v>22880</v>
      </c>
      <c r="Z235">
        <v>22378</v>
      </c>
    </row>
    <row r="236" spans="1:26" x14ac:dyDescent="0.25">
      <c r="A236">
        <v>430</v>
      </c>
      <c r="B236" t="s">
        <v>263</v>
      </c>
      <c r="C236">
        <v>27858</v>
      </c>
      <c r="D236">
        <v>31520</v>
      </c>
      <c r="E236">
        <v>31032</v>
      </c>
      <c r="F236">
        <v>31771</v>
      </c>
      <c r="G236">
        <v>36222</v>
      </c>
      <c r="H236">
        <v>33005</v>
      </c>
      <c r="I236">
        <v>32837</v>
      </c>
      <c r="J236">
        <v>36095</v>
      </c>
      <c r="K236">
        <v>35705</v>
      </c>
      <c r="L236">
        <v>32719</v>
      </c>
      <c r="M236">
        <v>36585</v>
      </c>
      <c r="N236">
        <v>31928</v>
      </c>
      <c r="O236">
        <v>26529</v>
      </c>
      <c r="P236">
        <v>35986</v>
      </c>
      <c r="Q236">
        <v>48732</v>
      </c>
      <c r="R236">
        <v>35653</v>
      </c>
      <c r="S236">
        <v>40428</v>
      </c>
      <c r="T236">
        <v>39850</v>
      </c>
      <c r="U236">
        <v>34944</v>
      </c>
      <c r="V236">
        <v>51580</v>
      </c>
      <c r="W236">
        <v>41125</v>
      </c>
      <c r="X236">
        <v>44117</v>
      </c>
      <c r="Y236">
        <v>48220</v>
      </c>
      <c r="Z236">
        <v>49256</v>
      </c>
    </row>
    <row r="237" spans="1:26" x14ac:dyDescent="0.25">
      <c r="A237">
        <v>431</v>
      </c>
      <c r="B237" t="s">
        <v>258</v>
      </c>
      <c r="C237">
        <v>14002</v>
      </c>
      <c r="D237">
        <v>15203</v>
      </c>
      <c r="E237">
        <v>15169</v>
      </c>
      <c r="F237">
        <v>15447</v>
      </c>
      <c r="G237">
        <v>16768</v>
      </c>
      <c r="H237">
        <v>16016</v>
      </c>
      <c r="I237">
        <v>15986</v>
      </c>
      <c r="J237">
        <v>16906</v>
      </c>
      <c r="K237">
        <v>17079</v>
      </c>
      <c r="L237">
        <v>15931</v>
      </c>
      <c r="M237">
        <v>17292</v>
      </c>
      <c r="N237">
        <v>15643</v>
      </c>
      <c r="O237">
        <v>15644</v>
      </c>
      <c r="P237">
        <v>12476</v>
      </c>
      <c r="Q237">
        <v>12155</v>
      </c>
      <c r="R237">
        <v>13109</v>
      </c>
      <c r="S237">
        <v>12365</v>
      </c>
      <c r="T237">
        <v>13617</v>
      </c>
      <c r="U237">
        <v>20347</v>
      </c>
      <c r="V237">
        <v>42369</v>
      </c>
      <c r="W237">
        <v>20643</v>
      </c>
      <c r="X237">
        <v>25662</v>
      </c>
      <c r="Y237">
        <v>20053</v>
      </c>
      <c r="Z237">
        <v>8948</v>
      </c>
    </row>
    <row r="238" spans="1:26" x14ac:dyDescent="0.25">
      <c r="A238">
        <v>432</v>
      </c>
      <c r="B238" t="s">
        <v>259</v>
      </c>
      <c r="C238">
        <v>54627</v>
      </c>
      <c r="D238">
        <v>60216</v>
      </c>
      <c r="E238">
        <v>59966</v>
      </c>
      <c r="F238">
        <v>62366</v>
      </c>
      <c r="G238">
        <v>71125</v>
      </c>
      <c r="H238">
        <v>65557</v>
      </c>
      <c r="I238">
        <v>66244</v>
      </c>
      <c r="J238">
        <v>70454</v>
      </c>
      <c r="K238">
        <v>71799</v>
      </c>
      <c r="L238">
        <v>64703</v>
      </c>
      <c r="M238">
        <v>71365</v>
      </c>
      <c r="N238">
        <v>62247</v>
      </c>
      <c r="O238">
        <v>56536</v>
      </c>
      <c r="P238">
        <v>73853</v>
      </c>
      <c r="Q238">
        <v>71304</v>
      </c>
      <c r="R238">
        <v>68649</v>
      </c>
      <c r="S238">
        <v>61877</v>
      </c>
      <c r="T238">
        <v>54510</v>
      </c>
      <c r="U238">
        <v>54998</v>
      </c>
      <c r="V238">
        <v>54389</v>
      </c>
      <c r="W238">
        <v>59354</v>
      </c>
      <c r="X238">
        <v>56149</v>
      </c>
      <c r="Y238">
        <v>68037</v>
      </c>
      <c r="Z238">
        <v>84218</v>
      </c>
    </row>
    <row r="239" spans="1:26" x14ac:dyDescent="0.25">
      <c r="A239">
        <v>433</v>
      </c>
      <c r="B239" t="s">
        <v>262</v>
      </c>
      <c r="C239">
        <v>8954</v>
      </c>
      <c r="D239">
        <v>10146</v>
      </c>
      <c r="E239">
        <v>9808</v>
      </c>
      <c r="F239">
        <v>10231</v>
      </c>
      <c r="G239">
        <v>11808</v>
      </c>
      <c r="H239">
        <v>10485</v>
      </c>
      <c r="I239">
        <v>10600</v>
      </c>
      <c r="J239">
        <v>11731</v>
      </c>
      <c r="K239">
        <v>11390</v>
      </c>
      <c r="L239">
        <v>10361</v>
      </c>
      <c r="M239">
        <v>11877</v>
      </c>
      <c r="N239">
        <v>10111</v>
      </c>
      <c r="O239">
        <v>9571</v>
      </c>
      <c r="P239">
        <v>11081</v>
      </c>
      <c r="Q239">
        <v>7127</v>
      </c>
      <c r="R239">
        <v>8678</v>
      </c>
      <c r="S239">
        <v>10578</v>
      </c>
      <c r="T239">
        <v>12454</v>
      </c>
      <c r="U239">
        <v>8062</v>
      </c>
      <c r="V239">
        <v>9559</v>
      </c>
      <c r="W239">
        <v>8591</v>
      </c>
      <c r="X239">
        <v>6159</v>
      </c>
      <c r="Y239">
        <v>9819</v>
      </c>
      <c r="Z239">
        <v>21403</v>
      </c>
    </row>
    <row r="240" spans="1:26" x14ac:dyDescent="0.25">
      <c r="A240">
        <v>434</v>
      </c>
      <c r="B240" t="s">
        <v>261</v>
      </c>
      <c r="C240">
        <v>23079</v>
      </c>
      <c r="D240">
        <v>25570</v>
      </c>
      <c r="E240">
        <v>24848</v>
      </c>
      <c r="F240">
        <v>25593</v>
      </c>
      <c r="G240">
        <v>28986</v>
      </c>
      <c r="H240">
        <v>26242</v>
      </c>
      <c r="I240">
        <v>26292</v>
      </c>
      <c r="J240">
        <v>28910</v>
      </c>
      <c r="K240">
        <v>28422</v>
      </c>
      <c r="L240">
        <v>26184</v>
      </c>
      <c r="M240">
        <v>29271</v>
      </c>
      <c r="N240">
        <v>25532</v>
      </c>
      <c r="O240">
        <v>17121</v>
      </c>
      <c r="P240">
        <v>22955</v>
      </c>
      <c r="Q240">
        <v>22984</v>
      </c>
      <c r="R240">
        <v>24084</v>
      </c>
      <c r="S240">
        <v>25293</v>
      </c>
      <c r="T240">
        <v>22740</v>
      </c>
      <c r="U240">
        <v>21554</v>
      </c>
      <c r="V240">
        <v>20440</v>
      </c>
      <c r="W240">
        <v>26569</v>
      </c>
      <c r="X240">
        <v>17490</v>
      </c>
      <c r="Y240">
        <v>16777</v>
      </c>
      <c r="Z240">
        <v>29148</v>
      </c>
    </row>
    <row r="241" spans="1:26" x14ac:dyDescent="0.25">
      <c r="A241">
        <v>435</v>
      </c>
      <c r="B241" t="s">
        <v>260</v>
      </c>
      <c r="C241">
        <v>37870</v>
      </c>
      <c r="D241">
        <v>41420</v>
      </c>
      <c r="E241">
        <v>41749</v>
      </c>
      <c r="F241">
        <v>42219</v>
      </c>
      <c r="G241">
        <v>46599</v>
      </c>
      <c r="H241">
        <v>44208</v>
      </c>
      <c r="I241">
        <v>44345</v>
      </c>
      <c r="J241">
        <v>46905</v>
      </c>
      <c r="K241">
        <v>48018</v>
      </c>
      <c r="L241">
        <v>44081</v>
      </c>
      <c r="M241">
        <v>47341</v>
      </c>
      <c r="N241">
        <v>42436</v>
      </c>
      <c r="O241">
        <v>32009</v>
      </c>
      <c r="P241">
        <v>34298</v>
      </c>
      <c r="Q241">
        <v>37841</v>
      </c>
      <c r="R241">
        <v>43354</v>
      </c>
      <c r="S241">
        <v>36976</v>
      </c>
      <c r="T241">
        <v>34035</v>
      </c>
      <c r="U241">
        <v>30982</v>
      </c>
      <c r="V241">
        <v>37894</v>
      </c>
      <c r="W241">
        <v>44513</v>
      </c>
      <c r="X241">
        <v>52647</v>
      </c>
      <c r="Y241">
        <v>49724</v>
      </c>
      <c r="Z241">
        <v>49925</v>
      </c>
    </row>
    <row r="242" spans="1:26" x14ac:dyDescent="0.25">
      <c r="A242">
        <v>436</v>
      </c>
      <c r="B242" t="s">
        <v>269</v>
      </c>
      <c r="C242">
        <v>148556</v>
      </c>
      <c r="D242">
        <v>139295</v>
      </c>
      <c r="E242">
        <v>173830</v>
      </c>
      <c r="F242">
        <v>142406</v>
      </c>
      <c r="G242">
        <v>138689</v>
      </c>
      <c r="H242">
        <v>154990</v>
      </c>
      <c r="I242">
        <v>138948</v>
      </c>
      <c r="J242">
        <v>145404</v>
      </c>
      <c r="K242">
        <v>152778</v>
      </c>
      <c r="L242">
        <v>156959</v>
      </c>
      <c r="M242">
        <v>148096</v>
      </c>
      <c r="N242">
        <v>169116</v>
      </c>
      <c r="O242">
        <v>163439</v>
      </c>
      <c r="P242">
        <v>122681</v>
      </c>
      <c r="Q242">
        <v>129392</v>
      </c>
      <c r="R242">
        <v>132703</v>
      </c>
      <c r="S242">
        <v>157079</v>
      </c>
      <c r="T242">
        <v>140671</v>
      </c>
      <c r="U242">
        <v>138530</v>
      </c>
      <c r="V242">
        <v>141995</v>
      </c>
      <c r="W242">
        <v>154982</v>
      </c>
      <c r="X242">
        <v>173684</v>
      </c>
      <c r="Y242">
        <v>135844</v>
      </c>
      <c r="Z242">
        <v>170734</v>
      </c>
    </row>
    <row r="243" spans="1:26" x14ac:dyDescent="0.25">
      <c r="A243">
        <v>437</v>
      </c>
      <c r="B243" t="s">
        <v>264</v>
      </c>
      <c r="C243">
        <v>35740</v>
      </c>
      <c r="D243">
        <v>25986</v>
      </c>
      <c r="E243">
        <v>36992</v>
      </c>
      <c r="F243">
        <v>30451</v>
      </c>
      <c r="G243">
        <v>24298</v>
      </c>
      <c r="H243">
        <v>27174</v>
      </c>
      <c r="I243">
        <v>25755</v>
      </c>
      <c r="J243">
        <v>29108</v>
      </c>
      <c r="K243">
        <v>29289</v>
      </c>
      <c r="L243">
        <v>30628</v>
      </c>
      <c r="M243">
        <v>29142</v>
      </c>
      <c r="N243">
        <v>32632</v>
      </c>
      <c r="O243">
        <v>34351</v>
      </c>
      <c r="P243">
        <v>19431</v>
      </c>
      <c r="Q243">
        <v>43496</v>
      </c>
      <c r="R243">
        <v>13599</v>
      </c>
      <c r="S243">
        <v>31445</v>
      </c>
      <c r="T243">
        <v>39418</v>
      </c>
      <c r="U243">
        <v>9836</v>
      </c>
      <c r="V243">
        <v>23756</v>
      </c>
      <c r="W243">
        <v>34619</v>
      </c>
      <c r="X243">
        <v>22439</v>
      </c>
      <c r="Y243">
        <v>45702</v>
      </c>
      <c r="Z243">
        <v>40630</v>
      </c>
    </row>
    <row r="244" spans="1:26" x14ac:dyDescent="0.25">
      <c r="A244">
        <v>438</v>
      </c>
      <c r="B244" t="s">
        <v>265</v>
      </c>
      <c r="C244">
        <v>182715</v>
      </c>
      <c r="D244">
        <v>176139</v>
      </c>
      <c r="E244">
        <v>191987</v>
      </c>
      <c r="F244">
        <v>183892</v>
      </c>
      <c r="G244">
        <v>190946</v>
      </c>
      <c r="H244">
        <v>275201</v>
      </c>
      <c r="I244">
        <v>198761</v>
      </c>
      <c r="J244">
        <v>202001</v>
      </c>
      <c r="K244">
        <v>194987</v>
      </c>
      <c r="L244">
        <v>214452</v>
      </c>
      <c r="M244">
        <v>203369</v>
      </c>
      <c r="N244">
        <v>233415</v>
      </c>
      <c r="O244">
        <v>209036</v>
      </c>
      <c r="P244">
        <v>174218</v>
      </c>
      <c r="Q244">
        <v>164232</v>
      </c>
      <c r="R244">
        <v>183514</v>
      </c>
      <c r="S244">
        <v>169743</v>
      </c>
      <c r="T244">
        <v>268535</v>
      </c>
      <c r="U244">
        <v>211786</v>
      </c>
      <c r="V244">
        <v>194779</v>
      </c>
      <c r="W244">
        <v>189850</v>
      </c>
      <c r="X244">
        <v>164382</v>
      </c>
      <c r="Y244">
        <v>164706</v>
      </c>
      <c r="Z244">
        <v>260283</v>
      </c>
    </row>
    <row r="245" spans="1:26" x14ac:dyDescent="0.25">
      <c r="A245">
        <v>439</v>
      </c>
      <c r="B245" t="s">
        <v>268</v>
      </c>
      <c r="C245">
        <v>30221</v>
      </c>
      <c r="D245">
        <v>34417</v>
      </c>
      <c r="E245">
        <v>37231</v>
      </c>
      <c r="F245">
        <v>61428</v>
      </c>
      <c r="G245">
        <v>36065</v>
      </c>
      <c r="H245">
        <v>38042</v>
      </c>
      <c r="I245">
        <v>73652</v>
      </c>
      <c r="J245">
        <v>39762</v>
      </c>
      <c r="K245">
        <v>39226</v>
      </c>
      <c r="L245">
        <v>41918</v>
      </c>
      <c r="M245">
        <v>42416</v>
      </c>
      <c r="N245">
        <v>47844</v>
      </c>
      <c r="O245">
        <v>31035</v>
      </c>
      <c r="P245">
        <v>25156</v>
      </c>
      <c r="Q245">
        <v>33164</v>
      </c>
      <c r="R245">
        <v>32725</v>
      </c>
      <c r="S245">
        <v>33994</v>
      </c>
      <c r="T245">
        <v>32724</v>
      </c>
      <c r="U245">
        <v>75125</v>
      </c>
      <c r="V245">
        <v>34179</v>
      </c>
      <c r="W245">
        <v>4324</v>
      </c>
      <c r="X245">
        <v>45044</v>
      </c>
      <c r="Y245">
        <v>33734</v>
      </c>
      <c r="Z245">
        <v>26028</v>
      </c>
    </row>
    <row r="246" spans="1:26" x14ac:dyDescent="0.25">
      <c r="A246">
        <v>440</v>
      </c>
      <c r="B246" t="s">
        <v>267</v>
      </c>
      <c r="C246">
        <v>89473</v>
      </c>
      <c r="D246">
        <v>88031</v>
      </c>
      <c r="E246">
        <v>96999</v>
      </c>
      <c r="F246">
        <v>128500</v>
      </c>
      <c r="G246">
        <v>92002</v>
      </c>
      <c r="H246">
        <v>100532</v>
      </c>
      <c r="I246">
        <v>86323</v>
      </c>
      <c r="J246">
        <v>98387</v>
      </c>
      <c r="K246">
        <v>90389</v>
      </c>
      <c r="L246">
        <v>97146</v>
      </c>
      <c r="M246">
        <v>98004</v>
      </c>
      <c r="N246">
        <v>111600</v>
      </c>
      <c r="O246">
        <v>100689</v>
      </c>
      <c r="P246">
        <v>83130</v>
      </c>
      <c r="Q246">
        <v>87848</v>
      </c>
      <c r="R246">
        <v>98955</v>
      </c>
      <c r="S246">
        <v>85172</v>
      </c>
      <c r="T246">
        <v>93027</v>
      </c>
      <c r="U246">
        <v>95441</v>
      </c>
      <c r="V246">
        <v>111876</v>
      </c>
      <c r="W246">
        <v>75602</v>
      </c>
      <c r="X246">
        <v>90401</v>
      </c>
      <c r="Y246">
        <v>92600</v>
      </c>
      <c r="Z246">
        <v>85729</v>
      </c>
    </row>
    <row r="247" spans="1:26" x14ac:dyDescent="0.25">
      <c r="A247">
        <v>441</v>
      </c>
      <c r="B247" t="s">
        <v>266</v>
      </c>
      <c r="C247">
        <v>93825</v>
      </c>
      <c r="D247">
        <v>101114</v>
      </c>
      <c r="E247">
        <v>99494</v>
      </c>
      <c r="F247">
        <v>86492</v>
      </c>
      <c r="G247">
        <v>92400</v>
      </c>
      <c r="H247">
        <v>84865</v>
      </c>
      <c r="I247">
        <v>117631</v>
      </c>
      <c r="J247">
        <v>124328</v>
      </c>
      <c r="K247">
        <v>133292</v>
      </c>
      <c r="L247">
        <v>129713</v>
      </c>
      <c r="M247">
        <v>132142</v>
      </c>
      <c r="N247">
        <v>131077</v>
      </c>
      <c r="O247">
        <v>117236</v>
      </c>
      <c r="P247">
        <v>119912</v>
      </c>
      <c r="Q247">
        <v>119383</v>
      </c>
      <c r="R247">
        <v>114302</v>
      </c>
      <c r="S247">
        <v>110242</v>
      </c>
      <c r="T247">
        <v>114634</v>
      </c>
      <c r="U247">
        <v>124896</v>
      </c>
      <c r="V247">
        <v>110726</v>
      </c>
      <c r="W247">
        <v>109162</v>
      </c>
      <c r="X247">
        <v>119265</v>
      </c>
      <c r="Y247">
        <v>126756</v>
      </c>
      <c r="Z247">
        <v>131138</v>
      </c>
    </row>
    <row r="248" spans="1:26" x14ac:dyDescent="0.25">
      <c r="A248">
        <v>442</v>
      </c>
      <c r="B248" t="s">
        <v>275</v>
      </c>
      <c r="C248">
        <v>51229</v>
      </c>
      <c r="D248">
        <v>56002</v>
      </c>
      <c r="E248">
        <v>48847</v>
      </c>
      <c r="F248">
        <v>55143</v>
      </c>
      <c r="G248">
        <v>51600</v>
      </c>
      <c r="H248">
        <v>47593</v>
      </c>
      <c r="I248">
        <v>51582</v>
      </c>
      <c r="J248">
        <v>55105</v>
      </c>
      <c r="K248">
        <v>50870</v>
      </c>
      <c r="L248">
        <v>55417</v>
      </c>
      <c r="M248">
        <v>51429</v>
      </c>
      <c r="N248">
        <v>57290</v>
      </c>
      <c r="O248">
        <v>42377</v>
      </c>
      <c r="P248">
        <v>53811</v>
      </c>
      <c r="Q248">
        <v>55910</v>
      </c>
      <c r="R248">
        <v>56442</v>
      </c>
      <c r="S248">
        <v>49988</v>
      </c>
      <c r="T248">
        <v>56566</v>
      </c>
      <c r="U248">
        <v>51254</v>
      </c>
      <c r="V248">
        <v>55920</v>
      </c>
      <c r="W248">
        <v>56219</v>
      </c>
      <c r="X248">
        <v>62111</v>
      </c>
      <c r="Y248">
        <v>54797</v>
      </c>
      <c r="Z248">
        <v>58306</v>
      </c>
    </row>
    <row r="249" spans="1:26" x14ac:dyDescent="0.25">
      <c r="A249">
        <v>443</v>
      </c>
      <c r="B249" t="s">
        <v>270</v>
      </c>
      <c r="C249">
        <v>20631</v>
      </c>
      <c r="D249">
        <v>22032</v>
      </c>
      <c r="E249">
        <v>21808</v>
      </c>
      <c r="F249">
        <v>23451</v>
      </c>
      <c r="G249">
        <v>17189</v>
      </c>
      <c r="H249">
        <v>21994</v>
      </c>
      <c r="I249">
        <v>22468</v>
      </c>
      <c r="J249">
        <v>23521</v>
      </c>
      <c r="K249">
        <v>22568</v>
      </c>
      <c r="L249">
        <v>23284</v>
      </c>
      <c r="M249">
        <v>19671</v>
      </c>
      <c r="N249">
        <v>23894</v>
      </c>
      <c r="O249">
        <v>19008</v>
      </c>
      <c r="P249">
        <v>19403</v>
      </c>
      <c r="Q249">
        <v>19642</v>
      </c>
      <c r="R249">
        <v>21117</v>
      </c>
      <c r="S249">
        <v>20204</v>
      </c>
      <c r="T249">
        <v>24267</v>
      </c>
      <c r="U249">
        <v>19790</v>
      </c>
      <c r="V249">
        <v>27042</v>
      </c>
      <c r="W249">
        <v>22626</v>
      </c>
      <c r="X249">
        <v>18955</v>
      </c>
      <c r="Y249">
        <v>15294</v>
      </c>
      <c r="Z249">
        <v>17307</v>
      </c>
    </row>
    <row r="250" spans="1:26" x14ac:dyDescent="0.25">
      <c r="A250">
        <v>444</v>
      </c>
      <c r="B250" t="s">
        <v>271</v>
      </c>
      <c r="C250">
        <v>80457</v>
      </c>
      <c r="D250">
        <v>85928</v>
      </c>
      <c r="E250">
        <v>82162</v>
      </c>
      <c r="F250">
        <v>81647</v>
      </c>
      <c r="G250">
        <v>82468</v>
      </c>
      <c r="H250">
        <v>85143</v>
      </c>
      <c r="I250">
        <v>82058</v>
      </c>
      <c r="J250">
        <v>86877</v>
      </c>
      <c r="K250">
        <v>83549</v>
      </c>
      <c r="L250">
        <v>83386</v>
      </c>
      <c r="M250">
        <v>77425</v>
      </c>
      <c r="N250">
        <v>81330</v>
      </c>
      <c r="O250">
        <v>74503</v>
      </c>
      <c r="P250">
        <v>84796</v>
      </c>
      <c r="Q250">
        <v>82574</v>
      </c>
      <c r="R250">
        <v>80915</v>
      </c>
      <c r="S250">
        <v>83492</v>
      </c>
      <c r="T250">
        <v>96629</v>
      </c>
      <c r="U250">
        <v>92381</v>
      </c>
      <c r="V250">
        <v>89512</v>
      </c>
      <c r="W250">
        <v>82576</v>
      </c>
      <c r="X250">
        <v>101399</v>
      </c>
      <c r="Y250">
        <v>85104</v>
      </c>
      <c r="Z250">
        <v>97204</v>
      </c>
    </row>
    <row r="251" spans="1:26" x14ac:dyDescent="0.25">
      <c r="A251">
        <v>445</v>
      </c>
      <c r="B251" t="s">
        <v>274</v>
      </c>
      <c r="C251">
        <v>17752</v>
      </c>
      <c r="D251">
        <v>18599</v>
      </c>
      <c r="E251">
        <v>17819</v>
      </c>
      <c r="F251">
        <v>17739</v>
      </c>
      <c r="G251">
        <v>17972</v>
      </c>
      <c r="H251">
        <v>18447</v>
      </c>
      <c r="I251">
        <v>18225</v>
      </c>
      <c r="J251">
        <v>17499</v>
      </c>
      <c r="K251">
        <v>17253</v>
      </c>
      <c r="L251">
        <v>18909</v>
      </c>
      <c r="M251">
        <v>17098</v>
      </c>
      <c r="N251">
        <v>19264</v>
      </c>
      <c r="O251">
        <v>16878</v>
      </c>
      <c r="P251">
        <v>16483</v>
      </c>
      <c r="Q251">
        <v>16300</v>
      </c>
      <c r="R251">
        <v>14968</v>
      </c>
      <c r="S251">
        <v>17285</v>
      </c>
      <c r="T251">
        <v>21471</v>
      </c>
      <c r="U251">
        <v>17300</v>
      </c>
      <c r="V251">
        <v>15132</v>
      </c>
      <c r="W251">
        <v>15916</v>
      </c>
      <c r="X251">
        <v>17089</v>
      </c>
      <c r="Y251">
        <v>16714</v>
      </c>
      <c r="Z251">
        <v>24643</v>
      </c>
    </row>
    <row r="252" spans="1:26" x14ac:dyDescent="0.25">
      <c r="A252">
        <v>446</v>
      </c>
      <c r="B252" t="s">
        <v>273</v>
      </c>
      <c r="C252">
        <v>40135</v>
      </c>
      <c r="D252">
        <v>44061</v>
      </c>
      <c r="E252">
        <v>44055</v>
      </c>
      <c r="F252">
        <v>45978</v>
      </c>
      <c r="G252">
        <v>43991</v>
      </c>
      <c r="H252">
        <v>42441</v>
      </c>
      <c r="I252">
        <v>44942</v>
      </c>
      <c r="J252">
        <v>46284</v>
      </c>
      <c r="K252">
        <v>43026</v>
      </c>
      <c r="L252">
        <v>45163</v>
      </c>
      <c r="M252">
        <v>44058</v>
      </c>
      <c r="N252">
        <v>42550</v>
      </c>
      <c r="O252">
        <v>33980</v>
      </c>
      <c r="P252">
        <v>43236</v>
      </c>
      <c r="Q252">
        <v>41362</v>
      </c>
      <c r="R252">
        <v>41440</v>
      </c>
      <c r="S252">
        <v>43082</v>
      </c>
      <c r="T252">
        <v>46546</v>
      </c>
      <c r="U252">
        <v>42830</v>
      </c>
      <c r="V252">
        <v>39145</v>
      </c>
      <c r="W252">
        <v>34305</v>
      </c>
      <c r="X252">
        <v>38123</v>
      </c>
      <c r="Y252">
        <v>41413</v>
      </c>
      <c r="Z252">
        <v>35526</v>
      </c>
    </row>
    <row r="253" spans="1:26" x14ac:dyDescent="0.25">
      <c r="A253">
        <v>447</v>
      </c>
      <c r="B253" t="s">
        <v>272</v>
      </c>
      <c r="C253">
        <v>54951</v>
      </c>
      <c r="D253">
        <v>59191</v>
      </c>
      <c r="E253">
        <v>54372</v>
      </c>
      <c r="F253">
        <v>58407</v>
      </c>
      <c r="G253">
        <v>55893</v>
      </c>
      <c r="H253">
        <v>57532</v>
      </c>
      <c r="I253">
        <v>55363</v>
      </c>
      <c r="J253">
        <v>57087</v>
      </c>
      <c r="K253">
        <v>47293</v>
      </c>
      <c r="L253">
        <v>44976</v>
      </c>
      <c r="M253">
        <v>47059</v>
      </c>
      <c r="N253">
        <v>50135</v>
      </c>
      <c r="O253">
        <v>51136</v>
      </c>
      <c r="P253">
        <v>56242</v>
      </c>
      <c r="Q253">
        <v>53563</v>
      </c>
      <c r="R253">
        <v>58224</v>
      </c>
      <c r="S253">
        <v>54058</v>
      </c>
      <c r="T253">
        <v>61074</v>
      </c>
      <c r="U253">
        <v>56358</v>
      </c>
      <c r="V253">
        <v>61625</v>
      </c>
      <c r="W253">
        <v>57426</v>
      </c>
      <c r="X253">
        <v>63892</v>
      </c>
      <c r="Y253">
        <v>60204</v>
      </c>
      <c r="Z253">
        <v>64534</v>
      </c>
    </row>
    <row r="254" spans="1:26" x14ac:dyDescent="0.25">
      <c r="A254">
        <v>454</v>
      </c>
      <c r="B254" t="s">
        <v>281</v>
      </c>
      <c r="C254">
        <v>59297</v>
      </c>
      <c r="D254">
        <v>65483</v>
      </c>
      <c r="E254">
        <v>69333</v>
      </c>
      <c r="F254">
        <v>60046</v>
      </c>
      <c r="G254">
        <v>59357</v>
      </c>
      <c r="H254">
        <v>58281</v>
      </c>
      <c r="I254">
        <v>61966</v>
      </c>
      <c r="J254">
        <v>58494</v>
      </c>
      <c r="K254">
        <v>61370</v>
      </c>
      <c r="L254">
        <v>59421</v>
      </c>
      <c r="M254">
        <v>60964</v>
      </c>
      <c r="N254">
        <v>57505</v>
      </c>
      <c r="O254">
        <v>54404</v>
      </c>
      <c r="P254">
        <v>55807</v>
      </c>
      <c r="Q254">
        <v>72182</v>
      </c>
      <c r="R254">
        <v>59041</v>
      </c>
      <c r="S254">
        <v>57322</v>
      </c>
      <c r="T254">
        <v>55422</v>
      </c>
      <c r="U254">
        <v>54925</v>
      </c>
      <c r="V254">
        <v>57997</v>
      </c>
      <c r="W254">
        <v>60873</v>
      </c>
      <c r="X254">
        <v>64181</v>
      </c>
      <c r="Y254">
        <v>59869</v>
      </c>
      <c r="Z254">
        <v>64601</v>
      </c>
    </row>
    <row r="255" spans="1:26" x14ac:dyDescent="0.25">
      <c r="A255">
        <v>455</v>
      </c>
      <c r="B255" t="s">
        <v>276</v>
      </c>
      <c r="C255">
        <v>4392</v>
      </c>
      <c r="D255">
        <v>4851</v>
      </c>
      <c r="E255">
        <v>5136</v>
      </c>
      <c r="F255">
        <v>4448</v>
      </c>
      <c r="G255">
        <v>4397</v>
      </c>
      <c r="H255">
        <v>4317</v>
      </c>
      <c r="I255">
        <v>4590</v>
      </c>
      <c r="J255">
        <v>4333</v>
      </c>
      <c r="K255">
        <v>4546</v>
      </c>
      <c r="L255">
        <v>4402</v>
      </c>
      <c r="M255">
        <v>4516</v>
      </c>
      <c r="N255">
        <v>4258</v>
      </c>
      <c r="O255">
        <v>4030</v>
      </c>
      <c r="P255">
        <v>4134</v>
      </c>
      <c r="Q255">
        <v>5347</v>
      </c>
      <c r="R255">
        <v>4373</v>
      </c>
      <c r="S255">
        <v>4206</v>
      </c>
      <c r="T255">
        <v>4105</v>
      </c>
      <c r="U255">
        <v>4069</v>
      </c>
      <c r="V255">
        <v>4296</v>
      </c>
      <c r="W255">
        <v>4509</v>
      </c>
      <c r="X255">
        <v>4754</v>
      </c>
      <c r="Y255">
        <v>4435</v>
      </c>
      <c r="Z255">
        <v>4785</v>
      </c>
    </row>
    <row r="256" spans="1:26" x14ac:dyDescent="0.25">
      <c r="A256">
        <v>456</v>
      </c>
      <c r="B256" t="s">
        <v>277</v>
      </c>
      <c r="C256">
        <v>63690</v>
      </c>
      <c r="D256">
        <v>70334</v>
      </c>
      <c r="E256">
        <v>74469</v>
      </c>
      <c r="F256">
        <v>64494</v>
      </c>
      <c r="G256">
        <v>63754</v>
      </c>
      <c r="H256">
        <v>62598</v>
      </c>
      <c r="I256">
        <v>66557</v>
      </c>
      <c r="J256">
        <v>62827</v>
      </c>
      <c r="K256">
        <v>65916</v>
      </c>
      <c r="L256">
        <v>63822</v>
      </c>
      <c r="M256">
        <v>65480</v>
      </c>
      <c r="N256">
        <v>61762</v>
      </c>
      <c r="O256">
        <v>58434</v>
      </c>
      <c r="P256">
        <v>59941</v>
      </c>
      <c r="Q256">
        <v>77529</v>
      </c>
      <c r="R256">
        <v>63414</v>
      </c>
      <c r="S256">
        <v>61695</v>
      </c>
      <c r="T256">
        <v>59527</v>
      </c>
      <c r="U256">
        <v>58994</v>
      </c>
      <c r="V256">
        <v>62618</v>
      </c>
      <c r="W256">
        <v>65382</v>
      </c>
      <c r="X256">
        <v>68936</v>
      </c>
      <c r="Y256">
        <v>64304</v>
      </c>
      <c r="Z256">
        <v>69386</v>
      </c>
    </row>
    <row r="257" spans="1:26" x14ac:dyDescent="0.25">
      <c r="A257">
        <v>457</v>
      </c>
      <c r="B257" t="s">
        <v>280</v>
      </c>
      <c r="C257">
        <v>15373</v>
      </c>
      <c r="D257">
        <v>16977</v>
      </c>
      <c r="E257">
        <v>17975</v>
      </c>
      <c r="F257">
        <v>15568</v>
      </c>
      <c r="G257">
        <v>15389</v>
      </c>
      <c r="H257">
        <v>15110</v>
      </c>
      <c r="I257">
        <v>16065</v>
      </c>
      <c r="J257">
        <v>15165</v>
      </c>
      <c r="K257">
        <v>15911</v>
      </c>
      <c r="L257">
        <v>15405</v>
      </c>
      <c r="M257">
        <v>15806</v>
      </c>
      <c r="N257">
        <v>14908</v>
      </c>
      <c r="O257">
        <v>14105</v>
      </c>
      <c r="P257">
        <v>14468</v>
      </c>
      <c r="Q257">
        <v>18714</v>
      </c>
      <c r="R257">
        <v>15307</v>
      </c>
      <c r="S257">
        <v>14861</v>
      </c>
      <c r="T257">
        <v>14369</v>
      </c>
      <c r="U257">
        <v>14240</v>
      </c>
      <c r="V257">
        <v>15036</v>
      </c>
      <c r="W257">
        <v>15782</v>
      </c>
      <c r="X257">
        <v>16640</v>
      </c>
      <c r="Y257">
        <v>15522</v>
      </c>
      <c r="Z257">
        <v>16748</v>
      </c>
    </row>
    <row r="258" spans="1:26" x14ac:dyDescent="0.25">
      <c r="A258">
        <v>458</v>
      </c>
      <c r="B258" t="s">
        <v>279</v>
      </c>
      <c r="C258">
        <v>38653</v>
      </c>
      <c r="D258">
        <v>42685</v>
      </c>
      <c r="E258">
        <v>45195</v>
      </c>
      <c r="F258">
        <v>39141</v>
      </c>
      <c r="G258">
        <v>38692</v>
      </c>
      <c r="H258">
        <v>37990</v>
      </c>
      <c r="I258">
        <v>40393</v>
      </c>
      <c r="J258">
        <v>38130</v>
      </c>
      <c r="K258">
        <v>40004</v>
      </c>
      <c r="L258">
        <v>38734</v>
      </c>
      <c r="M258">
        <v>39740</v>
      </c>
      <c r="N258">
        <v>37483</v>
      </c>
      <c r="O258">
        <v>35463</v>
      </c>
      <c r="P258">
        <v>36378</v>
      </c>
      <c r="Q258">
        <v>47052</v>
      </c>
      <c r="R258">
        <v>38486</v>
      </c>
      <c r="S258">
        <v>37365</v>
      </c>
      <c r="T258">
        <v>36127</v>
      </c>
      <c r="U258">
        <v>35803</v>
      </c>
      <c r="V258">
        <v>37805</v>
      </c>
      <c r="W258">
        <v>39680</v>
      </c>
      <c r="X258">
        <v>41837</v>
      </c>
      <c r="Y258">
        <v>39026</v>
      </c>
      <c r="Z258">
        <v>42110</v>
      </c>
    </row>
    <row r="259" spans="1:26" x14ac:dyDescent="0.25">
      <c r="A259">
        <v>459</v>
      </c>
      <c r="B259" t="s">
        <v>278</v>
      </c>
      <c r="C259">
        <v>36237</v>
      </c>
      <c r="D259">
        <v>40018</v>
      </c>
      <c r="E259">
        <v>42370</v>
      </c>
      <c r="F259">
        <v>36695</v>
      </c>
      <c r="G259">
        <v>36274</v>
      </c>
      <c r="H259">
        <v>35616</v>
      </c>
      <c r="I259">
        <v>37868</v>
      </c>
      <c r="J259">
        <v>35747</v>
      </c>
      <c r="K259">
        <v>37504</v>
      </c>
      <c r="L259">
        <v>36313</v>
      </c>
      <c r="M259">
        <v>37256</v>
      </c>
      <c r="N259">
        <v>35140</v>
      </c>
      <c r="O259">
        <v>33247</v>
      </c>
      <c r="P259">
        <v>34104</v>
      </c>
      <c r="Q259">
        <v>44111</v>
      </c>
      <c r="R259">
        <v>36081</v>
      </c>
      <c r="S259">
        <v>35030</v>
      </c>
      <c r="T259">
        <v>33869</v>
      </c>
      <c r="U259">
        <v>33565</v>
      </c>
      <c r="V259">
        <v>35442</v>
      </c>
      <c r="W259">
        <v>37200</v>
      </c>
      <c r="X259">
        <v>39222</v>
      </c>
      <c r="Y259">
        <v>36587</v>
      </c>
      <c r="Z259">
        <v>39478</v>
      </c>
    </row>
    <row r="260" spans="1:26" x14ac:dyDescent="0.25">
      <c r="A260">
        <v>460</v>
      </c>
      <c r="B260" t="s">
        <v>287</v>
      </c>
      <c r="C260">
        <v>110526</v>
      </c>
      <c r="D260">
        <v>121485</v>
      </c>
      <c r="E260">
        <v>118180</v>
      </c>
      <c r="F260">
        <v>115189</v>
      </c>
      <c r="G260">
        <v>110957</v>
      </c>
      <c r="H260">
        <v>105874</v>
      </c>
      <c r="I260">
        <v>113548</v>
      </c>
      <c r="J260">
        <v>113599</v>
      </c>
      <c r="K260">
        <v>112240</v>
      </c>
      <c r="L260">
        <v>114838</v>
      </c>
      <c r="M260">
        <v>112393</v>
      </c>
      <c r="N260">
        <v>114795</v>
      </c>
      <c r="O260">
        <v>96781</v>
      </c>
      <c r="P260">
        <v>109618</v>
      </c>
      <c r="Q260">
        <v>128092</v>
      </c>
      <c r="R260">
        <v>115483</v>
      </c>
      <c r="S260">
        <v>107310</v>
      </c>
      <c r="T260">
        <v>111988</v>
      </c>
      <c r="U260">
        <v>106179</v>
      </c>
      <c r="V260">
        <v>113917</v>
      </c>
      <c r="W260">
        <v>117092</v>
      </c>
      <c r="X260">
        <v>126292</v>
      </c>
      <c r="Y260">
        <v>114666</v>
      </c>
      <c r="Z260">
        <v>122907</v>
      </c>
    </row>
    <row r="261" spans="1:26" x14ac:dyDescent="0.25">
      <c r="A261">
        <v>461</v>
      </c>
      <c r="B261" t="s">
        <v>282</v>
      </c>
      <c r="C261">
        <v>25023</v>
      </c>
      <c r="D261">
        <v>26883</v>
      </c>
      <c r="E261">
        <v>26944</v>
      </c>
      <c r="F261">
        <v>27899</v>
      </c>
      <c r="G261">
        <v>21586</v>
      </c>
      <c r="H261">
        <v>26311</v>
      </c>
      <c r="I261">
        <v>27058</v>
      </c>
      <c r="J261">
        <v>27854</v>
      </c>
      <c r="K261">
        <v>27114</v>
      </c>
      <c r="L261">
        <v>27686</v>
      </c>
      <c r="M261">
        <v>24187</v>
      </c>
      <c r="N261">
        <v>28152</v>
      </c>
      <c r="O261">
        <v>23038</v>
      </c>
      <c r="P261">
        <v>23536</v>
      </c>
      <c r="Q261">
        <v>24989</v>
      </c>
      <c r="R261">
        <v>25491</v>
      </c>
      <c r="S261">
        <v>24410</v>
      </c>
      <c r="T261">
        <v>28372</v>
      </c>
      <c r="U261">
        <v>23858</v>
      </c>
      <c r="V261">
        <v>31338</v>
      </c>
      <c r="W261">
        <v>27135</v>
      </c>
      <c r="X261">
        <v>23709</v>
      </c>
      <c r="Y261">
        <v>19729</v>
      </c>
      <c r="Z261">
        <v>22092</v>
      </c>
    </row>
    <row r="262" spans="1:26" x14ac:dyDescent="0.25">
      <c r="A262">
        <v>462</v>
      </c>
      <c r="B262" t="s">
        <v>283</v>
      </c>
      <c r="C262">
        <v>144147</v>
      </c>
      <c r="D262">
        <v>156262</v>
      </c>
      <c r="E262">
        <v>156631</v>
      </c>
      <c r="F262">
        <v>146141</v>
      </c>
      <c r="G262">
        <v>146222</v>
      </c>
      <c r="H262">
        <v>147741</v>
      </c>
      <c r="I262">
        <v>148615</v>
      </c>
      <c r="J262">
        <v>149704</v>
      </c>
      <c r="K262">
        <v>149465</v>
      </c>
      <c r="L262">
        <v>147208</v>
      </c>
      <c r="M262">
        <v>142905</v>
      </c>
      <c r="N262">
        <v>143092</v>
      </c>
      <c r="O262">
        <v>132937</v>
      </c>
      <c r="P262">
        <v>144736</v>
      </c>
      <c r="Q262">
        <v>160103</v>
      </c>
      <c r="R262">
        <v>144329</v>
      </c>
      <c r="S262">
        <v>145187</v>
      </c>
      <c r="T262">
        <v>156157</v>
      </c>
      <c r="U262">
        <v>151375</v>
      </c>
      <c r="V262">
        <v>152130</v>
      </c>
      <c r="W262">
        <v>147958</v>
      </c>
      <c r="X262">
        <v>170335</v>
      </c>
      <c r="Y262">
        <v>149408</v>
      </c>
      <c r="Z262">
        <v>166590</v>
      </c>
    </row>
    <row r="263" spans="1:26" x14ac:dyDescent="0.25">
      <c r="A263">
        <v>463</v>
      </c>
      <c r="B263" t="s">
        <v>286</v>
      </c>
      <c r="C263">
        <v>33125</v>
      </c>
      <c r="D263">
        <v>35576</v>
      </c>
      <c r="E263">
        <v>35794</v>
      </c>
      <c r="F263">
        <v>33307</v>
      </c>
      <c r="G263">
        <v>33361</v>
      </c>
      <c r="H263">
        <v>33557</v>
      </c>
      <c r="I263">
        <v>34290</v>
      </c>
      <c r="J263">
        <v>32664</v>
      </c>
      <c r="K263">
        <v>33164</v>
      </c>
      <c r="L263">
        <v>34314</v>
      </c>
      <c r="M263">
        <v>32904</v>
      </c>
      <c r="N263">
        <v>34172</v>
      </c>
      <c r="O263">
        <v>30983</v>
      </c>
      <c r="P263">
        <v>30951</v>
      </c>
      <c r="Q263">
        <v>35014</v>
      </c>
      <c r="R263">
        <v>30275</v>
      </c>
      <c r="S263">
        <v>32146</v>
      </c>
      <c r="T263">
        <v>35840</v>
      </c>
      <c r="U263">
        <v>31540</v>
      </c>
      <c r="V263">
        <v>30168</v>
      </c>
      <c r="W263">
        <v>31698</v>
      </c>
      <c r="X263">
        <v>33729</v>
      </c>
      <c r="Y263">
        <v>32235</v>
      </c>
      <c r="Z263">
        <v>41391</v>
      </c>
    </row>
    <row r="264" spans="1:26" x14ac:dyDescent="0.25">
      <c r="A264">
        <v>464</v>
      </c>
      <c r="B264" t="s">
        <v>285</v>
      </c>
      <c r="C264">
        <v>78788</v>
      </c>
      <c r="D264">
        <v>86746</v>
      </c>
      <c r="E264">
        <v>89250</v>
      </c>
      <c r="F264">
        <v>85119</v>
      </c>
      <c r="G264">
        <v>82683</v>
      </c>
      <c r="H264">
        <v>80431</v>
      </c>
      <c r="I264">
        <v>85335</v>
      </c>
      <c r="J264">
        <v>84414</v>
      </c>
      <c r="K264">
        <v>83030</v>
      </c>
      <c r="L264">
        <v>83897</v>
      </c>
      <c r="M264">
        <v>83798</v>
      </c>
      <c r="N264">
        <v>80033</v>
      </c>
      <c r="O264">
        <v>69443</v>
      </c>
      <c r="P264">
        <v>79614</v>
      </c>
      <c r="Q264">
        <v>88414</v>
      </c>
      <c r="R264">
        <v>79926</v>
      </c>
      <c r="S264">
        <v>80447</v>
      </c>
      <c r="T264">
        <v>82673</v>
      </c>
      <c r="U264">
        <v>78633</v>
      </c>
      <c r="V264">
        <v>76950</v>
      </c>
      <c r="W264">
        <v>73985</v>
      </c>
      <c r="X264">
        <v>79960</v>
      </c>
      <c r="Y264">
        <v>80439</v>
      </c>
      <c r="Z264">
        <v>77637</v>
      </c>
    </row>
    <row r="265" spans="1:26" x14ac:dyDescent="0.25">
      <c r="A265">
        <v>465</v>
      </c>
      <c r="B265" t="s">
        <v>284</v>
      </c>
      <c r="C265">
        <v>91188</v>
      </c>
      <c r="D265">
        <v>99209</v>
      </c>
      <c r="E265">
        <v>96742</v>
      </c>
      <c r="F265">
        <v>95102</v>
      </c>
      <c r="G265">
        <v>92167</v>
      </c>
      <c r="H265">
        <v>93148</v>
      </c>
      <c r="I265">
        <v>93231</v>
      </c>
      <c r="J265">
        <v>92834</v>
      </c>
      <c r="K265">
        <v>84797</v>
      </c>
      <c r="L265">
        <v>81289</v>
      </c>
      <c r="M265">
        <v>84315</v>
      </c>
      <c r="N265">
        <v>85275</v>
      </c>
      <c r="O265">
        <v>84383</v>
      </c>
      <c r="P265">
        <v>90346</v>
      </c>
      <c r="Q265">
        <v>97674</v>
      </c>
      <c r="R265">
        <v>94305</v>
      </c>
      <c r="S265">
        <v>89088</v>
      </c>
      <c r="T265">
        <v>94943</v>
      </c>
      <c r="U265">
        <v>89923</v>
      </c>
      <c r="V265">
        <v>97067</v>
      </c>
      <c r="W265">
        <v>94626</v>
      </c>
      <c r="X265">
        <v>103114</v>
      </c>
      <c r="Y265">
        <v>96790</v>
      </c>
      <c r="Z265">
        <v>104013</v>
      </c>
    </row>
    <row r="266" spans="1:26" x14ac:dyDescent="0.25">
      <c r="A266">
        <v>466</v>
      </c>
      <c r="B266" t="s">
        <v>293</v>
      </c>
      <c r="C266">
        <v>38030</v>
      </c>
      <c r="D266">
        <v>17810</v>
      </c>
      <c r="E266">
        <v>55650</v>
      </c>
      <c r="F266">
        <v>27217</v>
      </c>
      <c r="G266">
        <v>27732</v>
      </c>
      <c r="H266">
        <v>49116</v>
      </c>
      <c r="I266">
        <v>25400</v>
      </c>
      <c r="J266">
        <v>31805</v>
      </c>
      <c r="K266">
        <v>40538</v>
      </c>
      <c r="L266">
        <v>42121</v>
      </c>
      <c r="M266">
        <v>35703</v>
      </c>
      <c r="N266">
        <v>54321</v>
      </c>
      <c r="O266">
        <v>66658</v>
      </c>
      <c r="P266">
        <v>13063</v>
      </c>
      <c r="Q266">
        <v>1300</v>
      </c>
      <c r="R266">
        <v>17220</v>
      </c>
      <c r="S266">
        <v>49768</v>
      </c>
      <c r="T266">
        <v>28683</v>
      </c>
      <c r="U266">
        <v>32351</v>
      </c>
      <c r="V266">
        <v>28077</v>
      </c>
      <c r="W266">
        <v>37890</v>
      </c>
      <c r="X266">
        <v>47392</v>
      </c>
      <c r="Y266">
        <v>21178</v>
      </c>
      <c r="Z266">
        <v>47827</v>
      </c>
    </row>
    <row r="267" spans="1:26" x14ac:dyDescent="0.25">
      <c r="A267">
        <v>467</v>
      </c>
      <c r="B267" t="s">
        <v>288</v>
      </c>
      <c r="C267">
        <v>10717</v>
      </c>
      <c r="D267">
        <v>-897</v>
      </c>
      <c r="E267">
        <v>10048</v>
      </c>
      <c r="F267">
        <v>2552</v>
      </c>
      <c r="G267">
        <v>2712</v>
      </c>
      <c r="H267">
        <v>863</v>
      </c>
      <c r="I267">
        <v>-1303</v>
      </c>
      <c r="J267">
        <v>1254</v>
      </c>
      <c r="K267">
        <v>2175</v>
      </c>
      <c r="L267">
        <v>2942</v>
      </c>
      <c r="M267">
        <v>4955</v>
      </c>
      <c r="N267">
        <v>4480</v>
      </c>
      <c r="O267">
        <v>11312</v>
      </c>
      <c r="P267">
        <v>-4106</v>
      </c>
      <c r="Q267">
        <v>18507</v>
      </c>
      <c r="R267">
        <v>-11892</v>
      </c>
      <c r="S267">
        <v>7035</v>
      </c>
      <c r="T267">
        <v>11045</v>
      </c>
      <c r="U267">
        <v>-14023</v>
      </c>
      <c r="V267">
        <v>-7582</v>
      </c>
      <c r="W267">
        <v>7483</v>
      </c>
      <c r="X267">
        <v>-1270</v>
      </c>
      <c r="Y267">
        <v>25973</v>
      </c>
      <c r="Z267">
        <v>18538</v>
      </c>
    </row>
    <row r="268" spans="1:26" x14ac:dyDescent="0.25">
      <c r="A268">
        <v>468</v>
      </c>
      <c r="B268" t="s">
        <v>289</v>
      </c>
      <c r="C268">
        <v>38568</v>
      </c>
      <c r="D268">
        <v>19877</v>
      </c>
      <c r="E268">
        <v>35356</v>
      </c>
      <c r="F268">
        <v>37751</v>
      </c>
      <c r="G268">
        <v>44724</v>
      </c>
      <c r="H268">
        <v>127460</v>
      </c>
      <c r="I268">
        <v>50146</v>
      </c>
      <c r="J268">
        <v>52297</v>
      </c>
      <c r="K268">
        <v>45522</v>
      </c>
      <c r="L268">
        <v>67244</v>
      </c>
      <c r="M268">
        <v>60464</v>
      </c>
      <c r="N268">
        <v>90323</v>
      </c>
      <c r="O268">
        <v>76098</v>
      </c>
      <c r="P268">
        <v>29481</v>
      </c>
      <c r="Q268">
        <v>4129</v>
      </c>
      <c r="R268">
        <v>39185</v>
      </c>
      <c r="S268">
        <v>24556</v>
      </c>
      <c r="T268">
        <v>112379</v>
      </c>
      <c r="U268">
        <v>60411</v>
      </c>
      <c r="V268">
        <v>42649</v>
      </c>
      <c r="W268">
        <v>41892</v>
      </c>
      <c r="X268">
        <v>-5953</v>
      </c>
      <c r="Y268">
        <v>15298</v>
      </c>
      <c r="Z268">
        <v>93692</v>
      </c>
    </row>
    <row r="269" spans="1:26" x14ac:dyDescent="0.25">
      <c r="A269">
        <v>469</v>
      </c>
      <c r="B269" t="s">
        <v>292</v>
      </c>
      <c r="C269">
        <v>-2904</v>
      </c>
      <c r="D269">
        <v>-1159</v>
      </c>
      <c r="E269">
        <v>1437</v>
      </c>
      <c r="F269">
        <v>28121</v>
      </c>
      <c r="G269">
        <v>2704</v>
      </c>
      <c r="H269">
        <v>4485</v>
      </c>
      <c r="I269">
        <v>39362</v>
      </c>
      <c r="J269">
        <v>7098</v>
      </c>
      <c r="K269">
        <v>6062</v>
      </c>
      <c r="L269">
        <v>7604</v>
      </c>
      <c r="M269">
        <v>9512</v>
      </c>
      <c r="N269">
        <v>13672</v>
      </c>
      <c r="O269">
        <v>52</v>
      </c>
      <c r="P269">
        <v>-5796</v>
      </c>
      <c r="Q269">
        <v>-1850</v>
      </c>
      <c r="R269">
        <v>2450</v>
      </c>
      <c r="S269">
        <v>1847</v>
      </c>
      <c r="T269">
        <v>-3115</v>
      </c>
      <c r="U269">
        <v>43585</v>
      </c>
      <c r="V269">
        <v>4011</v>
      </c>
      <c r="W269">
        <v>-27375</v>
      </c>
      <c r="X269">
        <v>11315</v>
      </c>
      <c r="Y269">
        <v>1499</v>
      </c>
      <c r="Z269">
        <v>-15363</v>
      </c>
    </row>
    <row r="270" spans="1:26" x14ac:dyDescent="0.25">
      <c r="A270">
        <v>470</v>
      </c>
      <c r="B270" t="s">
        <v>291</v>
      </c>
      <c r="C270">
        <v>10685</v>
      </c>
      <c r="D270">
        <v>1285</v>
      </c>
      <c r="E270">
        <v>7749</v>
      </c>
      <c r="F270">
        <v>43381</v>
      </c>
      <c r="G270">
        <v>9319</v>
      </c>
      <c r="H270">
        <v>20101</v>
      </c>
      <c r="I270">
        <v>988</v>
      </c>
      <c r="J270">
        <v>13973</v>
      </c>
      <c r="K270">
        <v>7359</v>
      </c>
      <c r="L270">
        <v>13249</v>
      </c>
      <c r="M270">
        <v>14206</v>
      </c>
      <c r="N270">
        <v>31567</v>
      </c>
      <c r="O270">
        <v>31246</v>
      </c>
      <c r="P270">
        <v>3516</v>
      </c>
      <c r="Q270">
        <v>-566</v>
      </c>
      <c r="R270">
        <v>19028</v>
      </c>
      <c r="S270">
        <v>4725</v>
      </c>
      <c r="T270">
        <v>10354</v>
      </c>
      <c r="U270">
        <v>16808</v>
      </c>
      <c r="V270">
        <v>34926</v>
      </c>
      <c r="W270">
        <v>1617</v>
      </c>
      <c r="X270">
        <v>10441</v>
      </c>
      <c r="Y270">
        <v>12160</v>
      </c>
      <c r="Z270">
        <v>8093</v>
      </c>
    </row>
    <row r="271" spans="1:26" x14ac:dyDescent="0.25">
      <c r="A271">
        <v>471</v>
      </c>
      <c r="B271" t="s">
        <v>290</v>
      </c>
      <c r="C271">
        <v>4143</v>
      </c>
      <c r="D271">
        <v>9708</v>
      </c>
      <c r="E271">
        <v>17993</v>
      </c>
      <c r="F271">
        <v>5085</v>
      </c>
      <c r="G271">
        <v>5315</v>
      </c>
      <c r="H271">
        <v>5422</v>
      </c>
      <c r="I271">
        <v>4098</v>
      </c>
      <c r="J271">
        <v>8446</v>
      </c>
      <c r="K271">
        <v>10809</v>
      </c>
      <c r="L271">
        <v>20898</v>
      </c>
      <c r="M271">
        <v>17413</v>
      </c>
      <c r="N271">
        <v>27191</v>
      </c>
      <c r="O271">
        <v>32853</v>
      </c>
      <c r="P271">
        <v>29566</v>
      </c>
      <c r="Q271">
        <v>21709</v>
      </c>
      <c r="R271">
        <v>19998</v>
      </c>
      <c r="S271">
        <v>21153</v>
      </c>
      <c r="T271">
        <v>19692</v>
      </c>
      <c r="U271">
        <v>34974</v>
      </c>
      <c r="V271">
        <v>13659</v>
      </c>
      <c r="W271">
        <v>14537</v>
      </c>
      <c r="X271">
        <v>16151</v>
      </c>
      <c r="Y271">
        <v>29965</v>
      </c>
      <c r="Z271">
        <v>27125</v>
      </c>
    </row>
    <row r="272" spans="1:26" x14ac:dyDescent="0.25">
      <c r="A272">
        <v>472</v>
      </c>
      <c r="B272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2</v>
      </c>
      <c r="T272">
        <v>0</v>
      </c>
      <c r="U272">
        <v>0</v>
      </c>
      <c r="V272">
        <v>1</v>
      </c>
      <c r="W272">
        <v>0</v>
      </c>
      <c r="X272">
        <v>1</v>
      </c>
      <c r="Y272">
        <v>0</v>
      </c>
      <c r="Z272">
        <v>8</v>
      </c>
    </row>
    <row r="273" spans="1:26" x14ac:dyDescent="0.25">
      <c r="A273">
        <v>473</v>
      </c>
      <c r="B273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</row>
    <row r="274" spans="1:26" x14ac:dyDescent="0.25">
      <c r="A274">
        <v>474</v>
      </c>
      <c r="B274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1</v>
      </c>
      <c r="P274">
        <v>0</v>
      </c>
      <c r="Q274">
        <v>1</v>
      </c>
      <c r="R274">
        <v>0</v>
      </c>
      <c r="S274">
        <v>1</v>
      </c>
      <c r="T274">
        <v>1</v>
      </c>
      <c r="U274">
        <v>1</v>
      </c>
      <c r="V274">
        <v>2</v>
      </c>
      <c r="W274">
        <v>0</v>
      </c>
      <c r="X274">
        <v>1</v>
      </c>
      <c r="Y274">
        <v>1</v>
      </c>
      <c r="Z274">
        <v>11</v>
      </c>
    </row>
    <row r="275" spans="1:26" x14ac:dyDescent="0.25">
      <c r="A275">
        <v>475</v>
      </c>
      <c r="B275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2</v>
      </c>
    </row>
    <row r="276" spans="1:26" x14ac:dyDescent="0.25">
      <c r="A276">
        <v>476</v>
      </c>
      <c r="B276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5</v>
      </c>
    </row>
    <row r="277" spans="1:26" x14ac:dyDescent="0.25">
      <c r="A277">
        <v>477</v>
      </c>
      <c r="B277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</v>
      </c>
    </row>
    <row r="278" spans="1:26" x14ac:dyDescent="0.25">
      <c r="A278">
        <v>485</v>
      </c>
      <c r="B27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t="s">
        <v>671</v>
      </c>
      <c r="C281">
        <v>5973</v>
      </c>
      <c r="D281">
        <v>8360</v>
      </c>
      <c r="E281">
        <v>9555</v>
      </c>
      <c r="F281">
        <v>10750</v>
      </c>
      <c r="G281">
        <v>11943</v>
      </c>
      <c r="H281">
        <v>10750</v>
      </c>
      <c r="I281">
        <v>9555</v>
      </c>
      <c r="J281">
        <v>10750</v>
      </c>
      <c r="K281">
        <v>11943</v>
      </c>
      <c r="L281">
        <v>9555</v>
      </c>
      <c r="M281">
        <v>10750</v>
      </c>
      <c r="N281">
        <v>9555</v>
      </c>
      <c r="O281">
        <v>3887</v>
      </c>
      <c r="P281">
        <v>6444</v>
      </c>
      <c r="Q281">
        <v>9119</v>
      </c>
      <c r="R281">
        <v>9125</v>
      </c>
      <c r="S281">
        <v>8778</v>
      </c>
      <c r="T281">
        <v>9623</v>
      </c>
      <c r="U281">
        <v>11803</v>
      </c>
      <c r="V281">
        <v>9897</v>
      </c>
      <c r="W281">
        <v>9236</v>
      </c>
      <c r="X281">
        <v>15062</v>
      </c>
      <c r="Y281">
        <v>9590</v>
      </c>
      <c r="Z281">
        <v>4280</v>
      </c>
    </row>
    <row r="282" spans="1:26" x14ac:dyDescent="0.25">
      <c r="A282">
        <v>515</v>
      </c>
      <c r="B282" t="s">
        <v>355</v>
      </c>
      <c r="C282">
        <v>2750</v>
      </c>
      <c r="D282">
        <v>2750</v>
      </c>
      <c r="E282">
        <v>2750</v>
      </c>
      <c r="F282">
        <v>2750</v>
      </c>
      <c r="G282">
        <v>2750</v>
      </c>
      <c r="H282">
        <v>2750</v>
      </c>
      <c r="I282">
        <v>2750</v>
      </c>
      <c r="J282">
        <v>2750</v>
      </c>
      <c r="K282">
        <v>2750</v>
      </c>
      <c r="L282">
        <v>2750</v>
      </c>
      <c r="M282">
        <v>2750</v>
      </c>
      <c r="N282">
        <v>2750</v>
      </c>
      <c r="O282">
        <v>1290</v>
      </c>
      <c r="P282">
        <v>2170</v>
      </c>
      <c r="Q282">
        <v>2877</v>
      </c>
      <c r="R282">
        <v>2397</v>
      </c>
      <c r="S282">
        <v>3094</v>
      </c>
      <c r="T282">
        <v>2698</v>
      </c>
      <c r="U282">
        <v>2837</v>
      </c>
      <c r="V282">
        <v>2882</v>
      </c>
      <c r="W282">
        <v>2819</v>
      </c>
      <c r="X282">
        <v>3537</v>
      </c>
      <c r="Y282">
        <v>3423</v>
      </c>
      <c r="Z282">
        <v>3058</v>
      </c>
    </row>
    <row r="283" spans="1:26" x14ac:dyDescent="0.25">
      <c r="A283">
        <v>516</v>
      </c>
      <c r="B283" t="s">
        <v>350</v>
      </c>
      <c r="C283">
        <v>758</v>
      </c>
      <c r="D283">
        <v>758</v>
      </c>
      <c r="E283">
        <v>758</v>
      </c>
      <c r="F283">
        <v>758</v>
      </c>
      <c r="G283">
        <v>758</v>
      </c>
      <c r="H283">
        <v>758</v>
      </c>
      <c r="I283">
        <v>758</v>
      </c>
      <c r="J283">
        <v>758</v>
      </c>
      <c r="K283">
        <v>758</v>
      </c>
      <c r="L283">
        <v>758</v>
      </c>
      <c r="M283">
        <v>758</v>
      </c>
      <c r="N283">
        <v>758</v>
      </c>
      <c r="O283">
        <v>785</v>
      </c>
      <c r="P283">
        <v>757</v>
      </c>
      <c r="Q283">
        <v>1788</v>
      </c>
      <c r="R283">
        <v>1200</v>
      </c>
      <c r="S283">
        <v>1082</v>
      </c>
      <c r="T283">
        <v>1262</v>
      </c>
      <c r="U283">
        <v>1077</v>
      </c>
      <c r="V283">
        <v>1490</v>
      </c>
      <c r="W283">
        <v>2213</v>
      </c>
      <c r="X283">
        <v>1204</v>
      </c>
      <c r="Y283">
        <v>571</v>
      </c>
      <c r="Z283">
        <v>660</v>
      </c>
    </row>
    <row r="284" spans="1:26" x14ac:dyDescent="0.25">
      <c r="A284">
        <v>517</v>
      </c>
      <c r="B284" t="s">
        <v>351</v>
      </c>
      <c r="C284">
        <v>2649</v>
      </c>
      <c r="D284">
        <v>2649</v>
      </c>
      <c r="E284">
        <v>2649</v>
      </c>
      <c r="F284">
        <v>2649</v>
      </c>
      <c r="G284">
        <v>2649</v>
      </c>
      <c r="H284">
        <v>2649</v>
      </c>
      <c r="I284">
        <v>2649</v>
      </c>
      <c r="J284">
        <v>2649</v>
      </c>
      <c r="K284">
        <v>2649</v>
      </c>
      <c r="L284">
        <v>2649</v>
      </c>
      <c r="M284">
        <v>2649</v>
      </c>
      <c r="N284">
        <v>2649</v>
      </c>
      <c r="O284">
        <v>2617</v>
      </c>
      <c r="P284">
        <v>1719</v>
      </c>
      <c r="Q284">
        <v>3228</v>
      </c>
      <c r="R284">
        <v>727</v>
      </c>
      <c r="S284">
        <v>2489</v>
      </c>
      <c r="T284">
        <v>2208</v>
      </c>
      <c r="U284">
        <v>3340</v>
      </c>
      <c r="V284">
        <v>3476</v>
      </c>
      <c r="W284">
        <v>1988</v>
      </c>
      <c r="X284">
        <v>3819</v>
      </c>
      <c r="Y284">
        <v>2149</v>
      </c>
      <c r="Z284">
        <v>2452</v>
      </c>
    </row>
    <row r="285" spans="1:26" x14ac:dyDescent="0.25">
      <c r="A285">
        <v>518</v>
      </c>
      <c r="B285" t="s">
        <v>354</v>
      </c>
      <c r="C285">
        <v>616</v>
      </c>
      <c r="D285">
        <v>616</v>
      </c>
      <c r="E285">
        <v>616</v>
      </c>
      <c r="F285">
        <v>616</v>
      </c>
      <c r="G285">
        <v>616</v>
      </c>
      <c r="H285">
        <v>616</v>
      </c>
      <c r="I285">
        <v>616</v>
      </c>
      <c r="J285">
        <v>616</v>
      </c>
      <c r="K285">
        <v>616</v>
      </c>
      <c r="L285">
        <v>616</v>
      </c>
      <c r="M285">
        <v>616</v>
      </c>
      <c r="N285">
        <v>616</v>
      </c>
      <c r="O285">
        <v>838</v>
      </c>
      <c r="P285">
        <v>818</v>
      </c>
      <c r="Q285">
        <v>1002</v>
      </c>
      <c r="R285">
        <v>760</v>
      </c>
      <c r="S285">
        <v>900</v>
      </c>
      <c r="T285">
        <v>866</v>
      </c>
      <c r="U285">
        <v>905</v>
      </c>
      <c r="V285">
        <v>606</v>
      </c>
      <c r="W285">
        <v>596</v>
      </c>
      <c r="X285">
        <v>739</v>
      </c>
      <c r="Y285">
        <v>819</v>
      </c>
      <c r="Z285">
        <v>1462</v>
      </c>
    </row>
    <row r="286" spans="1:26" x14ac:dyDescent="0.25">
      <c r="A286">
        <v>519</v>
      </c>
      <c r="B286" t="s">
        <v>353</v>
      </c>
      <c r="C286">
        <v>1401</v>
      </c>
      <c r="D286">
        <v>1401</v>
      </c>
      <c r="E286">
        <v>1401</v>
      </c>
      <c r="F286">
        <v>1401</v>
      </c>
      <c r="G286">
        <v>1401</v>
      </c>
      <c r="H286">
        <v>1401</v>
      </c>
      <c r="I286">
        <v>1401</v>
      </c>
      <c r="J286">
        <v>1401</v>
      </c>
      <c r="K286">
        <v>1401</v>
      </c>
      <c r="L286">
        <v>1401</v>
      </c>
      <c r="M286">
        <v>1401</v>
      </c>
      <c r="N286">
        <v>1401</v>
      </c>
      <c r="O286">
        <v>1224</v>
      </c>
      <c r="P286">
        <v>893</v>
      </c>
      <c r="Q286">
        <v>1539</v>
      </c>
      <c r="R286">
        <v>659</v>
      </c>
      <c r="S286">
        <v>2178</v>
      </c>
      <c r="T286">
        <v>773</v>
      </c>
      <c r="U286">
        <v>1433</v>
      </c>
      <c r="V286">
        <v>1109</v>
      </c>
      <c r="W286">
        <v>792</v>
      </c>
      <c r="X286">
        <v>1117</v>
      </c>
      <c r="Y286">
        <v>2086</v>
      </c>
      <c r="Z286">
        <v>939</v>
      </c>
    </row>
    <row r="287" spans="1:26" x14ac:dyDescent="0.25">
      <c r="A287">
        <v>520</v>
      </c>
      <c r="B287" t="s">
        <v>352</v>
      </c>
      <c r="C287">
        <v>1515</v>
      </c>
      <c r="D287">
        <v>1515</v>
      </c>
      <c r="E287">
        <v>1515</v>
      </c>
      <c r="F287">
        <v>1515</v>
      </c>
      <c r="G287">
        <v>1515</v>
      </c>
      <c r="H287">
        <v>1515</v>
      </c>
      <c r="I287">
        <v>1515</v>
      </c>
      <c r="J287">
        <v>1515</v>
      </c>
      <c r="K287">
        <v>1515</v>
      </c>
      <c r="L287">
        <v>1515</v>
      </c>
      <c r="M287">
        <v>1515</v>
      </c>
      <c r="N287">
        <v>1515</v>
      </c>
      <c r="O287">
        <v>2355</v>
      </c>
      <c r="P287">
        <v>944</v>
      </c>
      <c r="Q287">
        <v>1822</v>
      </c>
      <c r="R287">
        <v>1083</v>
      </c>
      <c r="S287">
        <v>1586</v>
      </c>
      <c r="T287">
        <v>1841</v>
      </c>
      <c r="U287">
        <v>1647</v>
      </c>
      <c r="V287">
        <v>1619</v>
      </c>
      <c r="W287">
        <v>1794</v>
      </c>
      <c r="X287">
        <v>2350</v>
      </c>
      <c r="Y287">
        <v>1639</v>
      </c>
      <c r="Z287">
        <v>1991</v>
      </c>
    </row>
    <row r="288" spans="1:26" x14ac:dyDescent="0.25">
      <c r="A288">
        <v>521</v>
      </c>
      <c r="B28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t="s">
        <v>576</v>
      </c>
      <c r="C289">
        <v>280</v>
      </c>
      <c r="D289">
        <v>391</v>
      </c>
      <c r="E289">
        <v>447</v>
      </c>
      <c r="F289">
        <v>503</v>
      </c>
      <c r="G289">
        <v>559</v>
      </c>
      <c r="H289">
        <v>503</v>
      </c>
      <c r="I289">
        <v>447</v>
      </c>
      <c r="J289">
        <v>503</v>
      </c>
      <c r="K289">
        <v>559</v>
      </c>
      <c r="L289">
        <v>447</v>
      </c>
      <c r="M289">
        <v>503</v>
      </c>
      <c r="N289">
        <v>447</v>
      </c>
      <c r="O289">
        <v>190</v>
      </c>
      <c r="P289">
        <v>0</v>
      </c>
      <c r="Q289">
        <v>82</v>
      </c>
      <c r="R289">
        <v>247</v>
      </c>
      <c r="S289">
        <v>732</v>
      </c>
      <c r="T289">
        <v>214</v>
      </c>
      <c r="U289">
        <v>1700</v>
      </c>
      <c r="V289">
        <v>961</v>
      </c>
      <c r="W289">
        <v>55</v>
      </c>
      <c r="X289">
        <v>926</v>
      </c>
      <c r="Y289">
        <v>112</v>
      </c>
      <c r="Z289">
        <v>560</v>
      </c>
    </row>
    <row r="290" spans="1:26" x14ac:dyDescent="0.25">
      <c r="A290">
        <v>528</v>
      </c>
      <c r="B290" t="s">
        <v>577</v>
      </c>
      <c r="C290">
        <v>78</v>
      </c>
      <c r="D290">
        <v>98</v>
      </c>
      <c r="E290">
        <v>137</v>
      </c>
      <c r="F290">
        <v>156</v>
      </c>
      <c r="G290">
        <v>176</v>
      </c>
      <c r="H290">
        <v>176</v>
      </c>
      <c r="I290">
        <v>156</v>
      </c>
      <c r="J290">
        <v>137</v>
      </c>
      <c r="K290">
        <v>176</v>
      </c>
      <c r="L290">
        <v>176</v>
      </c>
      <c r="M290">
        <v>195</v>
      </c>
      <c r="N290">
        <v>293</v>
      </c>
      <c r="O290">
        <v>0</v>
      </c>
      <c r="P290">
        <v>111</v>
      </c>
      <c r="Q290">
        <v>0</v>
      </c>
      <c r="R290">
        <v>0</v>
      </c>
      <c r="S290">
        <v>423</v>
      </c>
      <c r="T290">
        <v>136</v>
      </c>
      <c r="U290">
        <v>0</v>
      </c>
      <c r="V290">
        <v>0</v>
      </c>
      <c r="W290">
        <v>163</v>
      </c>
      <c r="X290">
        <v>0</v>
      </c>
      <c r="Y290">
        <v>312</v>
      </c>
      <c r="Z290">
        <v>2585</v>
      </c>
    </row>
    <row r="291" spans="1:26" x14ac:dyDescent="0.25">
      <c r="A291">
        <v>529</v>
      </c>
      <c r="B291" t="s">
        <v>578</v>
      </c>
      <c r="C291">
        <v>202</v>
      </c>
      <c r="D291">
        <v>293</v>
      </c>
      <c r="E291">
        <v>310</v>
      </c>
      <c r="F291">
        <v>347</v>
      </c>
      <c r="G291">
        <v>383</v>
      </c>
      <c r="H291">
        <v>327</v>
      </c>
      <c r="I291">
        <v>291</v>
      </c>
      <c r="J291">
        <v>366</v>
      </c>
      <c r="K291">
        <v>383</v>
      </c>
      <c r="L291">
        <v>271</v>
      </c>
      <c r="M291">
        <v>308</v>
      </c>
      <c r="N291">
        <v>154</v>
      </c>
      <c r="O291">
        <v>190</v>
      </c>
      <c r="P291">
        <v>-111</v>
      </c>
      <c r="Q291">
        <v>82</v>
      </c>
      <c r="R291">
        <v>247</v>
      </c>
      <c r="S291">
        <v>309</v>
      </c>
      <c r="T291">
        <v>78</v>
      </c>
      <c r="U291">
        <v>1700</v>
      </c>
      <c r="V291">
        <v>961</v>
      </c>
      <c r="W291">
        <v>-108</v>
      </c>
      <c r="X291">
        <v>926</v>
      </c>
      <c r="Y291">
        <v>-200</v>
      </c>
      <c r="Z291">
        <v>-2025</v>
      </c>
    </row>
    <row r="292" spans="1:26" x14ac:dyDescent="0.25">
      <c r="A292">
        <v>530</v>
      </c>
      <c r="B292" t="s">
        <v>720</v>
      </c>
      <c r="C292">
        <v>79</v>
      </c>
      <c r="D292">
        <v>110</v>
      </c>
      <c r="E292">
        <v>126</v>
      </c>
      <c r="F292">
        <v>142</v>
      </c>
      <c r="G292">
        <v>157</v>
      </c>
      <c r="H292">
        <v>142</v>
      </c>
      <c r="I292">
        <v>126</v>
      </c>
      <c r="J292">
        <v>142</v>
      </c>
      <c r="K292">
        <v>157</v>
      </c>
      <c r="L292">
        <v>126</v>
      </c>
      <c r="M292">
        <v>142</v>
      </c>
      <c r="N292">
        <v>126</v>
      </c>
      <c r="O292">
        <v>0</v>
      </c>
      <c r="P292">
        <v>0</v>
      </c>
      <c r="Q292">
        <v>0</v>
      </c>
      <c r="R292">
        <v>0</v>
      </c>
      <c r="S292">
        <v>135</v>
      </c>
      <c r="T292">
        <v>0</v>
      </c>
      <c r="U292">
        <v>0</v>
      </c>
      <c r="V292">
        <v>961</v>
      </c>
      <c r="W292">
        <v>0</v>
      </c>
      <c r="X292">
        <v>465</v>
      </c>
      <c r="Y292">
        <v>62</v>
      </c>
      <c r="Z292">
        <v>560</v>
      </c>
    </row>
    <row r="293" spans="1:26" x14ac:dyDescent="0.25">
      <c r="A293">
        <v>531</v>
      </c>
      <c r="B293" t="s">
        <v>721</v>
      </c>
      <c r="C293">
        <v>23</v>
      </c>
      <c r="D293">
        <v>32</v>
      </c>
      <c r="E293">
        <v>37</v>
      </c>
      <c r="F293">
        <v>41</v>
      </c>
      <c r="G293">
        <v>46</v>
      </c>
      <c r="H293">
        <v>41</v>
      </c>
      <c r="I293">
        <v>37</v>
      </c>
      <c r="J293">
        <v>41</v>
      </c>
      <c r="K293">
        <v>46</v>
      </c>
      <c r="L293">
        <v>37</v>
      </c>
      <c r="M293">
        <v>41</v>
      </c>
      <c r="N293">
        <v>37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160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t="s">
        <v>722</v>
      </c>
      <c r="C294">
        <v>108</v>
      </c>
      <c r="D294">
        <v>151</v>
      </c>
      <c r="E294">
        <v>173</v>
      </c>
      <c r="F294">
        <v>195</v>
      </c>
      <c r="G294">
        <v>216</v>
      </c>
      <c r="H294">
        <v>195</v>
      </c>
      <c r="I294">
        <v>173</v>
      </c>
      <c r="J294">
        <v>195</v>
      </c>
      <c r="K294">
        <v>216</v>
      </c>
      <c r="L294">
        <v>173</v>
      </c>
      <c r="M294">
        <v>195</v>
      </c>
      <c r="N294">
        <v>173</v>
      </c>
      <c r="O294">
        <v>190</v>
      </c>
      <c r="P294">
        <v>0</v>
      </c>
      <c r="Q294">
        <v>27</v>
      </c>
      <c r="R294">
        <v>247</v>
      </c>
      <c r="S294">
        <v>597</v>
      </c>
      <c r="T294">
        <v>54</v>
      </c>
      <c r="U294">
        <v>1700</v>
      </c>
      <c r="V294">
        <v>0</v>
      </c>
      <c r="W294">
        <v>0</v>
      </c>
      <c r="X294">
        <v>131</v>
      </c>
      <c r="Y294">
        <v>50</v>
      </c>
      <c r="Z294">
        <v>0</v>
      </c>
    </row>
    <row r="295" spans="1:26" x14ac:dyDescent="0.25">
      <c r="A295">
        <v>533</v>
      </c>
      <c r="B295" t="s">
        <v>723</v>
      </c>
      <c r="C295">
        <v>28</v>
      </c>
      <c r="D295">
        <v>39</v>
      </c>
      <c r="E295">
        <v>45</v>
      </c>
      <c r="F295">
        <v>50</v>
      </c>
      <c r="G295">
        <v>56</v>
      </c>
      <c r="H295">
        <v>50</v>
      </c>
      <c r="I295">
        <v>45</v>
      </c>
      <c r="J295">
        <v>50</v>
      </c>
      <c r="K295">
        <v>56</v>
      </c>
      <c r="L295">
        <v>45</v>
      </c>
      <c r="M295">
        <v>50</v>
      </c>
      <c r="N295">
        <v>45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t="s">
        <v>724</v>
      </c>
      <c r="C296">
        <v>52</v>
      </c>
      <c r="D296">
        <v>73</v>
      </c>
      <c r="E296">
        <v>84</v>
      </c>
      <c r="F296">
        <v>94</v>
      </c>
      <c r="G296">
        <v>105</v>
      </c>
      <c r="H296">
        <v>94</v>
      </c>
      <c r="I296">
        <v>84</v>
      </c>
      <c r="J296">
        <v>94</v>
      </c>
      <c r="K296">
        <v>105</v>
      </c>
      <c r="L296">
        <v>84</v>
      </c>
      <c r="M296">
        <v>94</v>
      </c>
      <c r="N296">
        <v>84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535</v>
      </c>
      <c r="B297" t="s">
        <v>725</v>
      </c>
      <c r="C297">
        <v>38</v>
      </c>
      <c r="D297">
        <v>53</v>
      </c>
      <c r="E297">
        <v>60</v>
      </c>
      <c r="F297">
        <v>68</v>
      </c>
      <c r="G297">
        <v>75</v>
      </c>
      <c r="H297">
        <v>68</v>
      </c>
      <c r="I297">
        <v>60</v>
      </c>
      <c r="J297">
        <v>68</v>
      </c>
      <c r="K297">
        <v>75</v>
      </c>
      <c r="L297">
        <v>60</v>
      </c>
      <c r="M297">
        <v>68</v>
      </c>
      <c r="N297">
        <v>60</v>
      </c>
      <c r="O297">
        <v>0</v>
      </c>
      <c r="P297">
        <v>0</v>
      </c>
      <c r="Q297">
        <v>55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55</v>
      </c>
      <c r="X297">
        <v>330</v>
      </c>
      <c r="Y297">
        <v>0</v>
      </c>
      <c r="Z297">
        <v>0</v>
      </c>
    </row>
    <row r="298" spans="1:26" x14ac:dyDescent="0.25">
      <c r="A298">
        <v>536</v>
      </c>
      <c r="B298" t="s">
        <v>726</v>
      </c>
      <c r="C298">
        <v>13</v>
      </c>
      <c r="D298">
        <v>16</v>
      </c>
      <c r="E298">
        <v>23</v>
      </c>
      <c r="F298">
        <v>26</v>
      </c>
      <c r="G298">
        <v>29</v>
      </c>
      <c r="H298">
        <v>29</v>
      </c>
      <c r="I298">
        <v>26</v>
      </c>
      <c r="J298">
        <v>23</v>
      </c>
      <c r="K298">
        <v>29</v>
      </c>
      <c r="L298">
        <v>29</v>
      </c>
      <c r="M298">
        <v>32</v>
      </c>
      <c r="N298">
        <v>49</v>
      </c>
      <c r="O298">
        <v>0</v>
      </c>
      <c r="P298">
        <v>111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2304</v>
      </c>
    </row>
    <row r="299" spans="1:26" x14ac:dyDescent="0.25">
      <c r="A299">
        <v>537</v>
      </c>
      <c r="B299" t="s">
        <v>727</v>
      </c>
      <c r="C299">
        <v>7</v>
      </c>
      <c r="D299">
        <v>8</v>
      </c>
      <c r="E299">
        <v>11</v>
      </c>
      <c r="F299">
        <v>13</v>
      </c>
      <c r="G299">
        <v>15</v>
      </c>
      <c r="H299">
        <v>15</v>
      </c>
      <c r="I299">
        <v>13</v>
      </c>
      <c r="J299">
        <v>11</v>
      </c>
      <c r="K299">
        <v>15</v>
      </c>
      <c r="L299">
        <v>15</v>
      </c>
      <c r="M299">
        <v>16</v>
      </c>
      <c r="N299">
        <v>25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t="s">
        <v>728</v>
      </c>
      <c r="C300">
        <v>27</v>
      </c>
      <c r="D300">
        <v>34</v>
      </c>
      <c r="E300">
        <v>47</v>
      </c>
      <c r="F300">
        <v>54</v>
      </c>
      <c r="G300">
        <v>60</v>
      </c>
      <c r="H300">
        <v>60</v>
      </c>
      <c r="I300">
        <v>54</v>
      </c>
      <c r="J300">
        <v>47</v>
      </c>
      <c r="K300">
        <v>60</v>
      </c>
      <c r="L300">
        <v>60</v>
      </c>
      <c r="M300">
        <v>67</v>
      </c>
      <c r="N300">
        <v>101</v>
      </c>
      <c r="O300">
        <v>0</v>
      </c>
      <c r="P300">
        <v>0</v>
      </c>
      <c r="Q300">
        <v>0</v>
      </c>
      <c r="R300">
        <v>0</v>
      </c>
      <c r="S300">
        <v>423</v>
      </c>
      <c r="T300">
        <v>136</v>
      </c>
      <c r="U300">
        <v>0</v>
      </c>
      <c r="V300">
        <v>0</v>
      </c>
      <c r="W300">
        <v>0</v>
      </c>
      <c r="X300">
        <v>0</v>
      </c>
      <c r="Y300">
        <v>9</v>
      </c>
      <c r="Z300">
        <v>281</v>
      </c>
    </row>
    <row r="301" spans="1:26" x14ac:dyDescent="0.25">
      <c r="A301">
        <v>539</v>
      </c>
      <c r="B301" t="s">
        <v>729</v>
      </c>
      <c r="C301">
        <v>8</v>
      </c>
      <c r="D301">
        <v>10</v>
      </c>
      <c r="E301">
        <v>14</v>
      </c>
      <c r="F301">
        <v>16</v>
      </c>
      <c r="G301">
        <v>18</v>
      </c>
      <c r="H301">
        <v>18</v>
      </c>
      <c r="I301">
        <v>16</v>
      </c>
      <c r="J301">
        <v>14</v>
      </c>
      <c r="K301">
        <v>18</v>
      </c>
      <c r="L301">
        <v>18</v>
      </c>
      <c r="M301">
        <v>20</v>
      </c>
      <c r="N301">
        <v>30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163</v>
      </c>
      <c r="X301">
        <v>0</v>
      </c>
      <c r="Y301">
        <v>303</v>
      </c>
      <c r="Z301">
        <v>0</v>
      </c>
    </row>
    <row r="302" spans="1:26" x14ac:dyDescent="0.25">
      <c r="A302">
        <v>540</v>
      </c>
      <c r="B302" t="s">
        <v>730</v>
      </c>
      <c r="C302">
        <v>14</v>
      </c>
      <c r="D302">
        <v>18</v>
      </c>
      <c r="E302">
        <v>25</v>
      </c>
      <c r="F302">
        <v>29</v>
      </c>
      <c r="G302">
        <v>32</v>
      </c>
      <c r="H302">
        <v>32</v>
      </c>
      <c r="I302">
        <v>29</v>
      </c>
      <c r="J302">
        <v>25</v>
      </c>
      <c r="K302">
        <v>32</v>
      </c>
      <c r="L302">
        <v>32</v>
      </c>
      <c r="M302">
        <v>36</v>
      </c>
      <c r="N302">
        <v>54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541</v>
      </c>
      <c r="B303" t="s">
        <v>731</v>
      </c>
      <c r="C303">
        <v>1</v>
      </c>
      <c r="D303">
        <v>1</v>
      </c>
      <c r="E303">
        <v>2</v>
      </c>
      <c r="F303">
        <v>2</v>
      </c>
      <c r="G303">
        <v>3</v>
      </c>
      <c r="H303">
        <v>3</v>
      </c>
      <c r="I303">
        <v>2</v>
      </c>
      <c r="J303">
        <v>2</v>
      </c>
      <c r="K303">
        <v>3</v>
      </c>
      <c r="L303">
        <v>3</v>
      </c>
      <c r="M303">
        <v>3</v>
      </c>
      <c r="N303">
        <v>4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t="s">
        <v>732</v>
      </c>
      <c r="C304">
        <v>66</v>
      </c>
      <c r="D304">
        <v>94</v>
      </c>
      <c r="E304">
        <v>103</v>
      </c>
      <c r="F304">
        <v>116</v>
      </c>
      <c r="G304">
        <v>128</v>
      </c>
      <c r="H304">
        <v>113</v>
      </c>
      <c r="I304">
        <v>100</v>
      </c>
      <c r="J304">
        <v>119</v>
      </c>
      <c r="K304">
        <v>128</v>
      </c>
      <c r="L304">
        <v>97</v>
      </c>
      <c r="M304">
        <v>110</v>
      </c>
      <c r="N304">
        <v>77</v>
      </c>
      <c r="O304">
        <v>0</v>
      </c>
      <c r="P304">
        <v>-111</v>
      </c>
      <c r="Q304">
        <v>0</v>
      </c>
      <c r="R304">
        <v>0</v>
      </c>
      <c r="S304">
        <v>135</v>
      </c>
      <c r="T304">
        <v>0</v>
      </c>
      <c r="U304">
        <v>0</v>
      </c>
      <c r="V304">
        <v>961</v>
      </c>
      <c r="W304">
        <v>0</v>
      </c>
      <c r="X304">
        <v>465</v>
      </c>
      <c r="Y304">
        <v>62</v>
      </c>
      <c r="Z304">
        <v>-1744</v>
      </c>
    </row>
    <row r="305" spans="1:26" x14ac:dyDescent="0.25">
      <c r="A305">
        <v>543</v>
      </c>
      <c r="B305" t="s">
        <v>733</v>
      </c>
      <c r="C305">
        <v>16</v>
      </c>
      <c r="D305">
        <v>24</v>
      </c>
      <c r="E305">
        <v>26</v>
      </c>
      <c r="F305">
        <v>28</v>
      </c>
      <c r="G305">
        <v>31</v>
      </c>
      <c r="H305">
        <v>26</v>
      </c>
      <c r="I305">
        <v>24</v>
      </c>
      <c r="J305">
        <v>30</v>
      </c>
      <c r="K305">
        <v>31</v>
      </c>
      <c r="L305">
        <v>22</v>
      </c>
      <c r="M305">
        <v>25</v>
      </c>
      <c r="N305">
        <v>12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160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t="s">
        <v>734</v>
      </c>
      <c r="C306">
        <v>81</v>
      </c>
      <c r="D306">
        <v>117</v>
      </c>
      <c r="E306">
        <v>126</v>
      </c>
      <c r="F306">
        <v>141</v>
      </c>
      <c r="G306">
        <v>156</v>
      </c>
      <c r="H306">
        <v>135</v>
      </c>
      <c r="I306">
        <v>119</v>
      </c>
      <c r="J306">
        <v>148</v>
      </c>
      <c r="K306">
        <v>156</v>
      </c>
      <c r="L306">
        <v>113</v>
      </c>
      <c r="M306">
        <v>128</v>
      </c>
      <c r="N306">
        <v>72</v>
      </c>
      <c r="O306">
        <v>190</v>
      </c>
      <c r="P306">
        <v>0</v>
      </c>
      <c r="Q306">
        <v>27</v>
      </c>
      <c r="R306">
        <v>247</v>
      </c>
      <c r="S306">
        <v>174</v>
      </c>
      <c r="T306">
        <v>-82</v>
      </c>
      <c r="U306">
        <v>1700</v>
      </c>
      <c r="V306">
        <v>0</v>
      </c>
      <c r="W306">
        <v>0</v>
      </c>
      <c r="X306">
        <v>131</v>
      </c>
      <c r="Y306">
        <v>41</v>
      </c>
      <c r="Z306">
        <v>-281</v>
      </c>
    </row>
    <row r="307" spans="1:26" x14ac:dyDescent="0.25">
      <c r="A307">
        <v>545</v>
      </c>
      <c r="B307" t="s">
        <v>735</v>
      </c>
      <c r="C307">
        <v>20</v>
      </c>
      <c r="D307">
        <v>29</v>
      </c>
      <c r="E307">
        <v>31</v>
      </c>
      <c r="F307">
        <v>34</v>
      </c>
      <c r="G307">
        <v>38</v>
      </c>
      <c r="H307">
        <v>32</v>
      </c>
      <c r="I307">
        <v>29</v>
      </c>
      <c r="J307">
        <v>36</v>
      </c>
      <c r="K307">
        <v>38</v>
      </c>
      <c r="L307">
        <v>27</v>
      </c>
      <c r="M307">
        <v>30</v>
      </c>
      <c r="N307">
        <v>15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-163</v>
      </c>
      <c r="X307">
        <v>0</v>
      </c>
      <c r="Y307">
        <v>-303</v>
      </c>
      <c r="Z307">
        <v>0</v>
      </c>
    </row>
    <row r="308" spans="1:26" x14ac:dyDescent="0.25">
      <c r="A308">
        <v>546</v>
      </c>
      <c r="B308" t="s">
        <v>736</v>
      </c>
      <c r="C308">
        <v>38</v>
      </c>
      <c r="D308">
        <v>55</v>
      </c>
      <c r="E308">
        <v>59</v>
      </c>
      <c r="F308">
        <v>65</v>
      </c>
      <c r="G308">
        <v>73</v>
      </c>
      <c r="H308">
        <v>62</v>
      </c>
      <c r="I308">
        <v>55</v>
      </c>
      <c r="J308">
        <v>69</v>
      </c>
      <c r="K308">
        <v>73</v>
      </c>
      <c r="L308">
        <v>52</v>
      </c>
      <c r="M308">
        <v>58</v>
      </c>
      <c r="N308">
        <v>30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547</v>
      </c>
      <c r="B309" t="s">
        <v>737</v>
      </c>
      <c r="C309">
        <v>37</v>
      </c>
      <c r="D309">
        <v>52</v>
      </c>
      <c r="E309">
        <v>58</v>
      </c>
      <c r="F309">
        <v>66</v>
      </c>
      <c r="G309">
        <v>72</v>
      </c>
      <c r="H309">
        <v>65</v>
      </c>
      <c r="I309">
        <v>58</v>
      </c>
      <c r="J309">
        <v>66</v>
      </c>
      <c r="K309">
        <v>72</v>
      </c>
      <c r="L309">
        <v>57</v>
      </c>
      <c r="M309">
        <v>65</v>
      </c>
      <c r="N309">
        <v>56</v>
      </c>
      <c r="O309">
        <v>0</v>
      </c>
      <c r="P309">
        <v>0</v>
      </c>
      <c r="Q309">
        <v>55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55</v>
      </c>
      <c r="X309">
        <v>330</v>
      </c>
      <c r="Y309">
        <v>0</v>
      </c>
      <c r="Z309">
        <v>0</v>
      </c>
    </row>
    <row r="310" spans="1:26" x14ac:dyDescent="0.25">
      <c r="A310">
        <v>565</v>
      </c>
      <c r="B310" t="s">
        <v>341</v>
      </c>
      <c r="C310">
        <v>0</v>
      </c>
      <c r="D310">
        <v>73</v>
      </c>
      <c r="E310">
        <v>2406</v>
      </c>
      <c r="F310">
        <v>1966</v>
      </c>
      <c r="G310">
        <v>2528</v>
      </c>
      <c r="H310">
        <v>2170</v>
      </c>
      <c r="I310">
        <v>6409</v>
      </c>
      <c r="J310">
        <v>4328</v>
      </c>
      <c r="K310">
        <v>2605</v>
      </c>
      <c r="L310">
        <v>2757</v>
      </c>
      <c r="M310">
        <v>3673</v>
      </c>
      <c r="N310">
        <v>4174</v>
      </c>
      <c r="O310">
        <v>2979</v>
      </c>
      <c r="P310">
        <v>4103</v>
      </c>
      <c r="Q310">
        <v>2542</v>
      </c>
      <c r="R310">
        <v>1730</v>
      </c>
      <c r="S310">
        <v>2529</v>
      </c>
      <c r="T310">
        <v>2123</v>
      </c>
      <c r="U310">
        <v>81</v>
      </c>
      <c r="V310">
        <v>6329</v>
      </c>
      <c r="W310">
        <v>1472</v>
      </c>
      <c r="X310">
        <v>1719</v>
      </c>
      <c r="Y310">
        <v>2871</v>
      </c>
      <c r="Z310">
        <v>1243</v>
      </c>
    </row>
    <row r="311" spans="1:26" x14ac:dyDescent="0.25">
      <c r="A311">
        <v>566</v>
      </c>
      <c r="B311" t="s">
        <v>341</v>
      </c>
      <c r="C311">
        <v>0</v>
      </c>
      <c r="D311">
        <v>0</v>
      </c>
      <c r="E311">
        <v>2280</v>
      </c>
      <c r="F311">
        <v>1944</v>
      </c>
      <c r="G311">
        <v>983</v>
      </c>
      <c r="H311">
        <v>2163</v>
      </c>
      <c r="I311">
        <v>941</v>
      </c>
      <c r="J311">
        <v>3558</v>
      </c>
      <c r="K311">
        <v>1927</v>
      </c>
      <c r="L311">
        <v>7450</v>
      </c>
      <c r="M311">
        <v>4086</v>
      </c>
      <c r="N311">
        <v>3655</v>
      </c>
      <c r="O311">
        <v>7228</v>
      </c>
      <c r="P311">
        <v>3964</v>
      </c>
      <c r="Q311">
        <v>2531</v>
      </c>
      <c r="R311">
        <v>1853</v>
      </c>
      <c r="S311">
        <v>1068</v>
      </c>
      <c r="T311">
        <v>2501</v>
      </c>
      <c r="U311">
        <v>817</v>
      </c>
      <c r="V311">
        <v>3738</v>
      </c>
      <c r="W311">
        <v>2040</v>
      </c>
      <c r="X311">
        <v>5964</v>
      </c>
      <c r="Y311">
        <v>3991</v>
      </c>
      <c r="Z311">
        <v>4196</v>
      </c>
    </row>
    <row r="312" spans="1:26" x14ac:dyDescent="0.25">
      <c r="A312">
        <v>568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t="s">
        <v>341</v>
      </c>
      <c r="C313">
        <v>0</v>
      </c>
      <c r="D313">
        <v>71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2493</v>
      </c>
      <c r="P313">
        <v>12915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t="s">
        <v>341</v>
      </c>
      <c r="C314">
        <v>0</v>
      </c>
      <c r="D314">
        <v>293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t="s">
        <v>341</v>
      </c>
      <c r="C315">
        <v>0</v>
      </c>
      <c r="D315">
        <v>472</v>
      </c>
      <c r="E315">
        <v>1426</v>
      </c>
      <c r="F315">
        <v>2024</v>
      </c>
      <c r="G315">
        <v>2838</v>
      </c>
      <c r="H315">
        <v>1736</v>
      </c>
      <c r="I315">
        <v>627</v>
      </c>
      <c r="J315">
        <v>2512</v>
      </c>
      <c r="K315">
        <v>0</v>
      </c>
      <c r="L315">
        <v>0</v>
      </c>
      <c r="M315">
        <v>0</v>
      </c>
      <c r="N315">
        <v>0</v>
      </c>
      <c r="O315">
        <v>2250</v>
      </c>
      <c r="P315">
        <v>3420</v>
      </c>
      <c r="Q315">
        <v>1987</v>
      </c>
      <c r="R315">
        <v>2276</v>
      </c>
      <c r="S315">
        <v>2998</v>
      </c>
      <c r="T315">
        <v>0</v>
      </c>
      <c r="U315">
        <v>50</v>
      </c>
      <c r="V315">
        <v>328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t="s">
        <v>341</v>
      </c>
      <c r="C316">
        <v>0</v>
      </c>
      <c r="D316">
        <v>45</v>
      </c>
      <c r="E316">
        <v>2521</v>
      </c>
      <c r="F316">
        <v>2232</v>
      </c>
      <c r="G316">
        <v>1444</v>
      </c>
      <c r="H316">
        <v>10535</v>
      </c>
      <c r="I316">
        <v>3135</v>
      </c>
      <c r="J316">
        <v>6003</v>
      </c>
      <c r="K316">
        <v>1546</v>
      </c>
      <c r="L316">
        <v>4692</v>
      </c>
      <c r="M316">
        <v>3190</v>
      </c>
      <c r="N316">
        <v>1022</v>
      </c>
      <c r="O316">
        <v>5843</v>
      </c>
      <c r="P316">
        <v>2773</v>
      </c>
      <c r="Q316">
        <v>2520</v>
      </c>
      <c r="R316">
        <v>1361</v>
      </c>
      <c r="S316">
        <v>1638</v>
      </c>
      <c r="T316">
        <v>2516</v>
      </c>
      <c r="U316">
        <v>4817</v>
      </c>
      <c r="V316">
        <v>974</v>
      </c>
      <c r="W316">
        <v>1712</v>
      </c>
      <c r="X316">
        <v>2496</v>
      </c>
      <c r="Y316">
        <v>4918</v>
      </c>
      <c r="Z316">
        <v>1486</v>
      </c>
    </row>
    <row r="317" spans="1:26" x14ac:dyDescent="0.25">
      <c r="A317">
        <v>626</v>
      </c>
      <c r="B317" t="s">
        <v>349</v>
      </c>
      <c r="C317">
        <v>0</v>
      </c>
      <c r="D317">
        <v>114596</v>
      </c>
      <c r="E317">
        <v>32305</v>
      </c>
      <c r="F317">
        <v>47541</v>
      </c>
      <c r="G317">
        <v>31571</v>
      </c>
      <c r="H317">
        <v>40691</v>
      </c>
      <c r="I317">
        <v>40065</v>
      </c>
      <c r="J317">
        <v>51380</v>
      </c>
      <c r="K317">
        <v>43800</v>
      </c>
      <c r="L317">
        <v>71945</v>
      </c>
      <c r="M317">
        <v>64368</v>
      </c>
      <c r="N317">
        <v>34874</v>
      </c>
      <c r="O317">
        <v>92728</v>
      </c>
      <c r="P317">
        <v>166467</v>
      </c>
      <c r="Q317">
        <v>31575</v>
      </c>
      <c r="R317">
        <v>41119</v>
      </c>
      <c r="S317">
        <v>34952</v>
      </c>
      <c r="T317">
        <v>25334</v>
      </c>
      <c r="U317">
        <v>34727</v>
      </c>
      <c r="V317">
        <v>48049</v>
      </c>
      <c r="W317">
        <v>42105</v>
      </c>
      <c r="X317">
        <v>68178</v>
      </c>
      <c r="Y317">
        <v>65279</v>
      </c>
      <c r="Z317">
        <v>37242</v>
      </c>
    </row>
    <row r="318" spans="1:26" x14ac:dyDescent="0.25">
      <c r="A318">
        <v>674</v>
      </c>
      <c r="B318" t="s">
        <v>340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14</v>
      </c>
      <c r="P318">
        <v>1</v>
      </c>
      <c r="Q318">
        <v>10</v>
      </c>
      <c r="R318">
        <v>0</v>
      </c>
      <c r="S318">
        <v>0</v>
      </c>
      <c r="T318">
        <v>0</v>
      </c>
      <c r="U318">
        <v>0</v>
      </c>
      <c r="V318">
        <v>13</v>
      </c>
      <c r="W318">
        <v>8</v>
      </c>
      <c r="X318">
        <v>23</v>
      </c>
      <c r="Y318">
        <v>17</v>
      </c>
      <c r="Z318">
        <v>24</v>
      </c>
    </row>
    <row r="319" spans="1:26" x14ac:dyDescent="0.25">
      <c r="A319">
        <v>685</v>
      </c>
      <c r="B319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14580</v>
      </c>
      <c r="P319">
        <v>1080</v>
      </c>
      <c r="Q319">
        <v>9781</v>
      </c>
      <c r="R319">
        <v>0</v>
      </c>
      <c r="S319">
        <v>26726</v>
      </c>
      <c r="T319">
        <v>16369</v>
      </c>
      <c r="U319">
        <v>1520</v>
      </c>
      <c r="V319">
        <v>26231</v>
      </c>
      <c r="W319">
        <v>17283</v>
      </c>
      <c r="X319">
        <v>35923</v>
      </c>
      <c r="Y319">
        <v>1775</v>
      </c>
      <c r="Z319">
        <v>22019</v>
      </c>
    </row>
    <row r="320" spans="1:26" x14ac:dyDescent="0.25">
      <c r="A320">
        <v>688</v>
      </c>
      <c r="B320" t="s">
        <v>341</v>
      </c>
      <c r="C320">
        <v>0</v>
      </c>
      <c r="D320">
        <v>0</v>
      </c>
      <c r="E320">
        <v>2720</v>
      </c>
      <c r="F320">
        <v>1736</v>
      </c>
      <c r="G320">
        <v>2037</v>
      </c>
      <c r="H320">
        <v>924</v>
      </c>
      <c r="I320">
        <v>886</v>
      </c>
      <c r="J320">
        <v>1274</v>
      </c>
      <c r="K320">
        <v>1875</v>
      </c>
      <c r="L320">
        <v>2361</v>
      </c>
      <c r="M320">
        <v>3148</v>
      </c>
      <c r="N320">
        <v>1440</v>
      </c>
      <c r="O320">
        <v>27319</v>
      </c>
      <c r="P320">
        <v>4733</v>
      </c>
      <c r="Q320">
        <v>2779</v>
      </c>
      <c r="R320">
        <v>1740</v>
      </c>
      <c r="S320">
        <v>1764</v>
      </c>
      <c r="T320">
        <v>759</v>
      </c>
      <c r="U320">
        <v>936</v>
      </c>
      <c r="V320">
        <v>312</v>
      </c>
      <c r="W320">
        <v>1912</v>
      </c>
      <c r="X320">
        <v>6029</v>
      </c>
      <c r="Y320">
        <v>2740</v>
      </c>
      <c r="Z320">
        <v>2584</v>
      </c>
    </row>
    <row r="321" spans="1:26" x14ac:dyDescent="0.25">
      <c r="A321">
        <v>703</v>
      </c>
      <c r="B321" t="s">
        <v>672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-9378</v>
      </c>
      <c r="P321">
        <v>11213</v>
      </c>
      <c r="Q321">
        <v>20336</v>
      </c>
      <c r="R321">
        <v>16466</v>
      </c>
      <c r="S321">
        <v>10576</v>
      </c>
      <c r="T321">
        <v>-34732</v>
      </c>
      <c r="U321">
        <v>8807</v>
      </c>
      <c r="V321">
        <v>49682</v>
      </c>
      <c r="W321">
        <v>51696</v>
      </c>
      <c r="X321">
        <v>-32804</v>
      </c>
      <c r="Y321">
        <v>-5608</v>
      </c>
      <c r="Z321">
        <v>-13863</v>
      </c>
    </row>
    <row r="322" spans="1:26" x14ac:dyDescent="0.25">
      <c r="A322">
        <v>713</v>
      </c>
      <c r="B322" t="s">
        <v>405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713</v>
      </c>
      <c r="B323" t="s">
        <v>405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717</v>
      </c>
      <c r="B324" t="s">
        <v>361</v>
      </c>
      <c r="C324">
        <v>2344</v>
      </c>
      <c r="D324">
        <v>3282</v>
      </c>
      <c r="E324">
        <v>3751</v>
      </c>
      <c r="F324">
        <v>4220</v>
      </c>
      <c r="G324">
        <v>4689</v>
      </c>
      <c r="H324">
        <v>4220</v>
      </c>
      <c r="I324">
        <v>3751</v>
      </c>
      <c r="J324">
        <v>4220</v>
      </c>
      <c r="K324">
        <v>4689</v>
      </c>
      <c r="L324">
        <v>3751</v>
      </c>
      <c r="M324">
        <v>4220</v>
      </c>
      <c r="N324">
        <v>3751</v>
      </c>
      <c r="O324">
        <v>1498</v>
      </c>
      <c r="P324">
        <v>4537</v>
      </c>
      <c r="Q324">
        <v>2596</v>
      </c>
      <c r="R324">
        <v>6049</v>
      </c>
      <c r="S324">
        <v>2802</v>
      </c>
      <c r="T324">
        <v>3129</v>
      </c>
      <c r="U324">
        <v>4366</v>
      </c>
      <c r="V324">
        <v>5575</v>
      </c>
      <c r="W324">
        <v>5511</v>
      </c>
      <c r="X324">
        <v>6787</v>
      </c>
      <c r="Y324">
        <v>4591</v>
      </c>
      <c r="Z324">
        <v>1588</v>
      </c>
    </row>
    <row r="325" spans="1:26" x14ac:dyDescent="0.25">
      <c r="A325">
        <v>718</v>
      </c>
      <c r="B325" t="s">
        <v>362</v>
      </c>
      <c r="C325">
        <v>862</v>
      </c>
      <c r="D325">
        <v>1077</v>
      </c>
      <c r="E325">
        <v>1508</v>
      </c>
      <c r="F325">
        <v>1724</v>
      </c>
      <c r="G325">
        <v>1939</v>
      </c>
      <c r="H325">
        <v>1939</v>
      </c>
      <c r="I325">
        <v>1724</v>
      </c>
      <c r="J325">
        <v>1508</v>
      </c>
      <c r="K325">
        <v>1939</v>
      </c>
      <c r="L325">
        <v>1939</v>
      </c>
      <c r="M325">
        <v>2155</v>
      </c>
      <c r="N325">
        <v>3232</v>
      </c>
      <c r="O325">
        <v>774</v>
      </c>
      <c r="P325">
        <v>1602</v>
      </c>
      <c r="Q325">
        <v>556</v>
      </c>
      <c r="R325">
        <v>2249</v>
      </c>
      <c r="S325">
        <v>1120</v>
      </c>
      <c r="T325">
        <v>1417</v>
      </c>
      <c r="U325">
        <v>3212</v>
      </c>
      <c r="V325">
        <v>2076</v>
      </c>
      <c r="W325">
        <v>4323</v>
      </c>
      <c r="X325">
        <v>3648</v>
      </c>
      <c r="Y325">
        <v>9715</v>
      </c>
      <c r="Z325">
        <v>5820</v>
      </c>
    </row>
    <row r="326" spans="1:26" x14ac:dyDescent="0.25">
      <c r="A326">
        <v>719</v>
      </c>
      <c r="B326" t="s">
        <v>363</v>
      </c>
      <c r="C326">
        <v>1482</v>
      </c>
      <c r="D326">
        <v>2205</v>
      </c>
      <c r="E326">
        <v>2243</v>
      </c>
      <c r="F326">
        <v>2496</v>
      </c>
      <c r="G326">
        <v>2750</v>
      </c>
      <c r="H326">
        <v>2281</v>
      </c>
      <c r="I326">
        <v>2027</v>
      </c>
      <c r="J326">
        <v>2712</v>
      </c>
      <c r="K326">
        <v>2750</v>
      </c>
      <c r="L326">
        <v>1812</v>
      </c>
      <c r="M326">
        <v>2065</v>
      </c>
      <c r="N326">
        <v>519</v>
      </c>
      <c r="O326">
        <v>724</v>
      </c>
      <c r="P326">
        <v>2935</v>
      </c>
      <c r="Q326">
        <v>2039</v>
      </c>
      <c r="R326">
        <v>3800</v>
      </c>
      <c r="S326">
        <v>1683</v>
      </c>
      <c r="T326">
        <v>1712</v>
      </c>
      <c r="U326">
        <v>1154</v>
      </c>
      <c r="V326">
        <v>3499</v>
      </c>
      <c r="W326">
        <v>1188</v>
      </c>
      <c r="X326">
        <v>3138</v>
      </c>
      <c r="Y326">
        <v>-5124</v>
      </c>
      <c r="Z326">
        <v>-4232</v>
      </c>
    </row>
    <row r="327" spans="1:26" x14ac:dyDescent="0.25">
      <c r="A327">
        <v>720</v>
      </c>
      <c r="B327" t="s">
        <v>366</v>
      </c>
      <c r="C327">
        <v>90175</v>
      </c>
      <c r="D327">
        <v>109733</v>
      </c>
      <c r="E327">
        <v>117065</v>
      </c>
      <c r="F327">
        <v>106784</v>
      </c>
      <c r="G327">
        <v>111965</v>
      </c>
      <c r="H327">
        <v>106195</v>
      </c>
      <c r="I327">
        <v>108537</v>
      </c>
      <c r="J327">
        <v>117880</v>
      </c>
      <c r="K327">
        <v>113210</v>
      </c>
      <c r="L327">
        <v>117236</v>
      </c>
      <c r="M327">
        <v>125234</v>
      </c>
      <c r="N327">
        <v>137201</v>
      </c>
      <c r="O327">
        <v>106469</v>
      </c>
      <c r="P327">
        <v>97541</v>
      </c>
      <c r="Q327">
        <v>93424</v>
      </c>
      <c r="R327">
        <v>110648</v>
      </c>
      <c r="S327">
        <v>96014</v>
      </c>
      <c r="T327">
        <v>90890</v>
      </c>
      <c r="U327">
        <v>112021</v>
      </c>
      <c r="V327">
        <v>103151</v>
      </c>
      <c r="W327">
        <v>113279</v>
      </c>
      <c r="X327">
        <v>113440</v>
      </c>
      <c r="Y327">
        <v>122553</v>
      </c>
      <c r="Z327">
        <v>132989</v>
      </c>
    </row>
    <row r="328" spans="1:26" x14ac:dyDescent="0.25">
      <c r="A328">
        <v>721</v>
      </c>
      <c r="B328" t="s">
        <v>158</v>
      </c>
      <c r="C328">
        <v>688</v>
      </c>
      <c r="D328">
        <v>963</v>
      </c>
      <c r="E328">
        <v>1100</v>
      </c>
      <c r="F328">
        <v>1238</v>
      </c>
      <c r="G328">
        <v>1375</v>
      </c>
      <c r="H328">
        <v>1238</v>
      </c>
      <c r="I328">
        <v>1100</v>
      </c>
      <c r="J328">
        <v>1238</v>
      </c>
      <c r="K328">
        <v>1375</v>
      </c>
      <c r="L328">
        <v>1100</v>
      </c>
      <c r="M328">
        <v>1238</v>
      </c>
      <c r="N328">
        <v>1100</v>
      </c>
      <c r="O328">
        <v>463</v>
      </c>
      <c r="P328">
        <v>1179</v>
      </c>
      <c r="Q328">
        <v>1224</v>
      </c>
      <c r="R328">
        <v>2477</v>
      </c>
      <c r="S328">
        <v>929</v>
      </c>
      <c r="T328">
        <v>1149</v>
      </c>
      <c r="U328">
        <v>2531</v>
      </c>
      <c r="V328">
        <v>2267</v>
      </c>
      <c r="W328">
        <v>1966</v>
      </c>
      <c r="X328">
        <v>3448</v>
      </c>
      <c r="Y328">
        <v>1344</v>
      </c>
      <c r="Z328">
        <v>516</v>
      </c>
    </row>
    <row r="329" spans="1:26" x14ac:dyDescent="0.25">
      <c r="A329">
        <v>722</v>
      </c>
      <c r="B329" t="s">
        <v>153</v>
      </c>
      <c r="C329">
        <v>110</v>
      </c>
      <c r="D329">
        <v>154</v>
      </c>
      <c r="E329">
        <v>176</v>
      </c>
      <c r="F329">
        <v>198</v>
      </c>
      <c r="G329">
        <v>220</v>
      </c>
      <c r="H329">
        <v>198</v>
      </c>
      <c r="I329">
        <v>176</v>
      </c>
      <c r="J329">
        <v>198</v>
      </c>
      <c r="K329">
        <v>220</v>
      </c>
      <c r="L329">
        <v>176</v>
      </c>
      <c r="M329">
        <v>198</v>
      </c>
      <c r="N329">
        <v>176</v>
      </c>
      <c r="O329">
        <v>0</v>
      </c>
      <c r="P329">
        <v>149</v>
      </c>
      <c r="Q329">
        <v>190</v>
      </c>
      <c r="R329">
        <v>0</v>
      </c>
      <c r="S329">
        <v>0</v>
      </c>
      <c r="T329">
        <v>175</v>
      </c>
      <c r="U329">
        <v>0</v>
      </c>
      <c r="V329">
        <v>200</v>
      </c>
      <c r="W329">
        <v>160</v>
      </c>
      <c r="X329">
        <v>120</v>
      </c>
      <c r="Y329">
        <v>0</v>
      </c>
      <c r="Z329">
        <v>0</v>
      </c>
    </row>
    <row r="330" spans="1:26" x14ac:dyDescent="0.25">
      <c r="A330">
        <v>723</v>
      </c>
      <c r="B330" t="s">
        <v>154</v>
      </c>
      <c r="C330">
        <v>908</v>
      </c>
      <c r="D330">
        <v>1271</v>
      </c>
      <c r="E330">
        <v>1452</v>
      </c>
      <c r="F330">
        <v>1634</v>
      </c>
      <c r="G330">
        <v>1815</v>
      </c>
      <c r="H330">
        <v>1634</v>
      </c>
      <c r="I330">
        <v>1452</v>
      </c>
      <c r="J330">
        <v>1634</v>
      </c>
      <c r="K330">
        <v>1815</v>
      </c>
      <c r="L330">
        <v>1452</v>
      </c>
      <c r="M330">
        <v>1634</v>
      </c>
      <c r="N330">
        <v>1452</v>
      </c>
      <c r="O330">
        <v>508</v>
      </c>
      <c r="P330">
        <v>1434</v>
      </c>
      <c r="Q330">
        <v>536</v>
      </c>
      <c r="R330">
        <v>2575</v>
      </c>
      <c r="S330">
        <v>1214</v>
      </c>
      <c r="T330">
        <v>1145</v>
      </c>
      <c r="U330">
        <v>630</v>
      </c>
      <c r="V330">
        <v>2374</v>
      </c>
      <c r="W330">
        <v>2645</v>
      </c>
      <c r="X330">
        <v>1521</v>
      </c>
      <c r="Y330">
        <v>1859</v>
      </c>
      <c r="Z330">
        <v>897</v>
      </c>
    </row>
    <row r="331" spans="1:26" x14ac:dyDescent="0.25">
      <c r="A331">
        <v>724</v>
      </c>
      <c r="B331" t="s">
        <v>157</v>
      </c>
      <c r="C331">
        <v>220</v>
      </c>
      <c r="D331">
        <v>308</v>
      </c>
      <c r="E331">
        <v>352</v>
      </c>
      <c r="F331">
        <v>396</v>
      </c>
      <c r="G331">
        <v>440</v>
      </c>
      <c r="H331">
        <v>396</v>
      </c>
      <c r="I331">
        <v>352</v>
      </c>
      <c r="J331">
        <v>396</v>
      </c>
      <c r="K331">
        <v>440</v>
      </c>
      <c r="L331">
        <v>352</v>
      </c>
      <c r="M331">
        <v>396</v>
      </c>
      <c r="N331">
        <v>352</v>
      </c>
      <c r="O331">
        <v>188</v>
      </c>
      <c r="P331">
        <v>125</v>
      </c>
      <c r="Q331">
        <v>282</v>
      </c>
      <c r="R331">
        <v>566</v>
      </c>
      <c r="S331">
        <v>411</v>
      </c>
      <c r="T331">
        <v>0</v>
      </c>
      <c r="U331">
        <v>200</v>
      </c>
      <c r="V331">
        <v>359</v>
      </c>
      <c r="W331">
        <v>215</v>
      </c>
      <c r="X331">
        <v>538</v>
      </c>
      <c r="Y331">
        <v>412</v>
      </c>
      <c r="Z331">
        <v>50</v>
      </c>
    </row>
    <row r="332" spans="1:26" x14ac:dyDescent="0.25">
      <c r="A332">
        <v>725</v>
      </c>
      <c r="B332" t="s">
        <v>156</v>
      </c>
      <c r="C332">
        <v>550</v>
      </c>
      <c r="D332">
        <v>770</v>
      </c>
      <c r="E332">
        <v>880</v>
      </c>
      <c r="F332">
        <v>990</v>
      </c>
      <c r="G332">
        <v>1100</v>
      </c>
      <c r="H332">
        <v>990</v>
      </c>
      <c r="I332">
        <v>880</v>
      </c>
      <c r="J332">
        <v>990</v>
      </c>
      <c r="K332">
        <v>1100</v>
      </c>
      <c r="L332">
        <v>880</v>
      </c>
      <c r="M332">
        <v>990</v>
      </c>
      <c r="N332">
        <v>880</v>
      </c>
      <c r="O332">
        <v>0</v>
      </c>
      <c r="P332">
        <v>491</v>
      </c>
      <c r="Q332">
        <v>240</v>
      </c>
      <c r="R332">
        <v>231</v>
      </c>
      <c r="S332">
        <v>124</v>
      </c>
      <c r="T332">
        <v>160</v>
      </c>
      <c r="U332">
        <v>880</v>
      </c>
      <c r="V332">
        <v>125</v>
      </c>
      <c r="W332">
        <v>400</v>
      </c>
      <c r="X332">
        <v>205</v>
      </c>
      <c r="Y332">
        <v>120</v>
      </c>
      <c r="Z332">
        <v>0</v>
      </c>
    </row>
    <row r="333" spans="1:26" x14ac:dyDescent="0.25">
      <c r="A333">
        <v>726</v>
      </c>
      <c r="B333" t="s">
        <v>155</v>
      </c>
      <c r="C333">
        <v>275</v>
      </c>
      <c r="D333">
        <v>385</v>
      </c>
      <c r="E333">
        <v>440</v>
      </c>
      <c r="F333">
        <v>495</v>
      </c>
      <c r="G333">
        <v>550</v>
      </c>
      <c r="H333">
        <v>495</v>
      </c>
      <c r="I333">
        <v>440</v>
      </c>
      <c r="J333">
        <v>495</v>
      </c>
      <c r="K333">
        <v>550</v>
      </c>
      <c r="L333">
        <v>440</v>
      </c>
      <c r="M333">
        <v>495</v>
      </c>
      <c r="N333">
        <v>440</v>
      </c>
      <c r="O333">
        <v>340</v>
      </c>
      <c r="P333">
        <v>1160</v>
      </c>
      <c r="Q333">
        <v>125</v>
      </c>
      <c r="R333">
        <v>200</v>
      </c>
      <c r="S333">
        <v>125</v>
      </c>
      <c r="T333">
        <v>500</v>
      </c>
      <c r="U333">
        <v>125</v>
      </c>
      <c r="V333">
        <v>250</v>
      </c>
      <c r="W333">
        <v>125</v>
      </c>
      <c r="X333">
        <v>954</v>
      </c>
      <c r="Y333">
        <v>856</v>
      </c>
      <c r="Z333">
        <v>125</v>
      </c>
    </row>
    <row r="334" spans="1:26" x14ac:dyDescent="0.25">
      <c r="A334">
        <v>727</v>
      </c>
      <c r="B334" t="s">
        <v>159</v>
      </c>
      <c r="C334">
        <v>149</v>
      </c>
      <c r="D334">
        <v>187</v>
      </c>
      <c r="E334">
        <v>261</v>
      </c>
      <c r="F334">
        <v>299</v>
      </c>
      <c r="G334">
        <v>336</v>
      </c>
      <c r="H334">
        <v>336</v>
      </c>
      <c r="I334">
        <v>299</v>
      </c>
      <c r="J334">
        <v>261</v>
      </c>
      <c r="K334">
        <v>336</v>
      </c>
      <c r="L334">
        <v>336</v>
      </c>
      <c r="M334">
        <v>373</v>
      </c>
      <c r="N334">
        <v>560</v>
      </c>
      <c r="O334">
        <v>169</v>
      </c>
      <c r="P334">
        <v>308</v>
      </c>
      <c r="Q334">
        <v>140</v>
      </c>
      <c r="R334">
        <v>836</v>
      </c>
      <c r="S334">
        <v>305</v>
      </c>
      <c r="T334">
        <v>80</v>
      </c>
      <c r="U334">
        <v>499</v>
      </c>
      <c r="V334">
        <v>358</v>
      </c>
      <c r="W334">
        <v>446</v>
      </c>
      <c r="X334">
        <v>591</v>
      </c>
      <c r="Y334">
        <v>514</v>
      </c>
      <c r="Z334">
        <v>1325</v>
      </c>
    </row>
    <row r="335" spans="1:26" x14ac:dyDescent="0.25">
      <c r="A335">
        <v>728</v>
      </c>
      <c r="B335" t="s">
        <v>160</v>
      </c>
      <c r="C335">
        <v>38</v>
      </c>
      <c r="D335">
        <v>47</v>
      </c>
      <c r="E335">
        <v>66</v>
      </c>
      <c r="F335">
        <v>76</v>
      </c>
      <c r="G335">
        <v>85</v>
      </c>
      <c r="H335">
        <v>85</v>
      </c>
      <c r="I335">
        <v>76</v>
      </c>
      <c r="J335">
        <v>66</v>
      </c>
      <c r="K335">
        <v>85</v>
      </c>
      <c r="L335">
        <v>85</v>
      </c>
      <c r="M335">
        <v>95</v>
      </c>
      <c r="N335">
        <v>142</v>
      </c>
      <c r="O335">
        <v>80</v>
      </c>
      <c r="P335">
        <v>0</v>
      </c>
      <c r="Q335">
        <v>84</v>
      </c>
      <c r="R335">
        <v>485</v>
      </c>
      <c r="S335">
        <v>250</v>
      </c>
      <c r="T335">
        <v>161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90</v>
      </c>
    </row>
    <row r="336" spans="1:26" x14ac:dyDescent="0.25">
      <c r="A336">
        <v>729</v>
      </c>
      <c r="B336" t="s">
        <v>161</v>
      </c>
      <c r="C336">
        <v>363</v>
      </c>
      <c r="D336">
        <v>454</v>
      </c>
      <c r="E336">
        <v>636</v>
      </c>
      <c r="F336">
        <v>726</v>
      </c>
      <c r="G336">
        <v>817</v>
      </c>
      <c r="H336">
        <v>817</v>
      </c>
      <c r="I336">
        <v>726</v>
      </c>
      <c r="J336">
        <v>636</v>
      </c>
      <c r="K336">
        <v>817</v>
      </c>
      <c r="L336">
        <v>817</v>
      </c>
      <c r="M336">
        <v>908</v>
      </c>
      <c r="N336">
        <v>1362</v>
      </c>
      <c r="O336">
        <v>16</v>
      </c>
      <c r="P336">
        <v>0</v>
      </c>
      <c r="Q336">
        <v>125</v>
      </c>
      <c r="R336">
        <v>769</v>
      </c>
      <c r="S336">
        <v>484</v>
      </c>
      <c r="T336">
        <v>1176</v>
      </c>
      <c r="U336">
        <v>2263</v>
      </c>
      <c r="V336">
        <v>296</v>
      </c>
      <c r="W336">
        <v>3170</v>
      </c>
      <c r="X336">
        <v>2438</v>
      </c>
      <c r="Y336">
        <v>8953</v>
      </c>
      <c r="Z336">
        <v>3764</v>
      </c>
    </row>
    <row r="337" spans="1:26" x14ac:dyDescent="0.25">
      <c r="A337">
        <v>730</v>
      </c>
      <c r="B337" t="s">
        <v>164</v>
      </c>
      <c r="C337">
        <v>47</v>
      </c>
      <c r="D337">
        <v>59</v>
      </c>
      <c r="E337">
        <v>83</v>
      </c>
      <c r="F337">
        <v>95</v>
      </c>
      <c r="G337">
        <v>106</v>
      </c>
      <c r="H337">
        <v>106</v>
      </c>
      <c r="I337">
        <v>95</v>
      </c>
      <c r="J337">
        <v>83</v>
      </c>
      <c r="K337">
        <v>106</v>
      </c>
      <c r="L337">
        <v>106</v>
      </c>
      <c r="M337">
        <v>118</v>
      </c>
      <c r="N337">
        <v>177</v>
      </c>
      <c r="O337">
        <v>0</v>
      </c>
      <c r="P337">
        <v>64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227</v>
      </c>
      <c r="W337">
        <v>0</v>
      </c>
      <c r="X337">
        <v>0</v>
      </c>
      <c r="Y337">
        <v>128</v>
      </c>
      <c r="Z337">
        <v>516</v>
      </c>
    </row>
    <row r="338" spans="1:26" x14ac:dyDescent="0.25">
      <c r="A338">
        <v>731</v>
      </c>
      <c r="B338" t="s">
        <v>163</v>
      </c>
      <c r="C338">
        <v>80</v>
      </c>
      <c r="D338">
        <v>100</v>
      </c>
      <c r="E338">
        <v>140</v>
      </c>
      <c r="F338">
        <v>160</v>
      </c>
      <c r="G338">
        <v>180</v>
      </c>
      <c r="H338">
        <v>180</v>
      </c>
      <c r="I338">
        <v>160</v>
      </c>
      <c r="J338">
        <v>140</v>
      </c>
      <c r="K338">
        <v>180</v>
      </c>
      <c r="L338">
        <v>180</v>
      </c>
      <c r="M338">
        <v>200</v>
      </c>
      <c r="N338">
        <v>300</v>
      </c>
      <c r="O338">
        <v>0</v>
      </c>
      <c r="P338">
        <v>1229</v>
      </c>
      <c r="Q338">
        <v>0</v>
      </c>
      <c r="R338">
        <v>0</v>
      </c>
      <c r="S338">
        <v>0</v>
      </c>
      <c r="T338">
        <v>0</v>
      </c>
      <c r="U338">
        <v>450</v>
      </c>
      <c r="V338">
        <v>898</v>
      </c>
      <c r="W338">
        <v>670</v>
      </c>
      <c r="X338">
        <v>619</v>
      </c>
      <c r="Y338">
        <v>120</v>
      </c>
      <c r="Z338">
        <v>0</v>
      </c>
    </row>
    <row r="339" spans="1:26" x14ac:dyDescent="0.25">
      <c r="A339">
        <v>732</v>
      </c>
      <c r="B339" t="s">
        <v>162</v>
      </c>
      <c r="C339">
        <v>94</v>
      </c>
      <c r="D339">
        <v>117</v>
      </c>
      <c r="E339">
        <v>164</v>
      </c>
      <c r="F339">
        <v>187</v>
      </c>
      <c r="G339">
        <v>210</v>
      </c>
      <c r="H339">
        <v>210</v>
      </c>
      <c r="I339">
        <v>187</v>
      </c>
      <c r="J339">
        <v>164</v>
      </c>
      <c r="K339">
        <v>210</v>
      </c>
      <c r="L339">
        <v>210</v>
      </c>
      <c r="M339">
        <v>234</v>
      </c>
      <c r="N339">
        <v>351</v>
      </c>
      <c r="O339">
        <v>510</v>
      </c>
      <c r="P339">
        <v>0</v>
      </c>
      <c r="Q339">
        <v>207</v>
      </c>
      <c r="R339">
        <v>159</v>
      </c>
      <c r="S339">
        <v>81</v>
      </c>
      <c r="T339">
        <v>0</v>
      </c>
      <c r="U339">
        <v>0</v>
      </c>
      <c r="V339">
        <v>297</v>
      </c>
      <c r="W339">
        <v>37</v>
      </c>
      <c r="X339">
        <v>0</v>
      </c>
      <c r="Y339">
        <v>0</v>
      </c>
      <c r="Z339">
        <v>125</v>
      </c>
    </row>
    <row r="340" spans="1:26" x14ac:dyDescent="0.25">
      <c r="A340">
        <v>733</v>
      </c>
      <c r="B340" t="s">
        <v>377</v>
      </c>
      <c r="C340">
        <v>539</v>
      </c>
      <c r="D340">
        <v>776</v>
      </c>
      <c r="E340">
        <v>839</v>
      </c>
      <c r="F340">
        <v>939</v>
      </c>
      <c r="G340">
        <v>1039</v>
      </c>
      <c r="H340">
        <v>902</v>
      </c>
      <c r="I340">
        <v>801</v>
      </c>
      <c r="J340">
        <v>977</v>
      </c>
      <c r="K340">
        <v>1039</v>
      </c>
      <c r="L340">
        <v>764</v>
      </c>
      <c r="M340">
        <v>865</v>
      </c>
      <c r="N340">
        <v>540</v>
      </c>
      <c r="O340">
        <v>294</v>
      </c>
      <c r="P340">
        <v>871</v>
      </c>
      <c r="Q340">
        <v>1084</v>
      </c>
      <c r="R340">
        <v>1641</v>
      </c>
      <c r="S340">
        <v>624</v>
      </c>
      <c r="T340">
        <v>1069</v>
      </c>
      <c r="U340">
        <v>2032</v>
      </c>
      <c r="V340">
        <v>1909</v>
      </c>
      <c r="W340">
        <v>1520</v>
      </c>
      <c r="X340">
        <v>2857</v>
      </c>
      <c r="Y340">
        <v>830</v>
      </c>
      <c r="Z340">
        <v>-809</v>
      </c>
    </row>
    <row r="341" spans="1:26" x14ac:dyDescent="0.25">
      <c r="A341">
        <v>734</v>
      </c>
      <c r="B341" t="s">
        <v>375</v>
      </c>
      <c r="C341">
        <v>470</v>
      </c>
      <c r="D341">
        <v>670</v>
      </c>
      <c r="E341">
        <v>740</v>
      </c>
      <c r="F341">
        <v>830</v>
      </c>
      <c r="G341">
        <v>920</v>
      </c>
      <c r="H341">
        <v>810</v>
      </c>
      <c r="I341">
        <v>720</v>
      </c>
      <c r="J341">
        <v>850</v>
      </c>
      <c r="K341">
        <v>920</v>
      </c>
      <c r="L341">
        <v>700</v>
      </c>
      <c r="M341">
        <v>790</v>
      </c>
      <c r="N341">
        <v>580</v>
      </c>
      <c r="O341">
        <v>0</v>
      </c>
      <c r="P341">
        <v>-738</v>
      </c>
      <c r="Q341">
        <v>240</v>
      </c>
      <c r="R341">
        <v>231</v>
      </c>
      <c r="S341">
        <v>124</v>
      </c>
      <c r="T341">
        <v>160</v>
      </c>
      <c r="U341">
        <v>430</v>
      </c>
      <c r="V341">
        <v>-773</v>
      </c>
      <c r="W341">
        <v>-270</v>
      </c>
      <c r="X341">
        <v>-414</v>
      </c>
      <c r="Y341">
        <v>0</v>
      </c>
      <c r="Z341">
        <v>0</v>
      </c>
    </row>
    <row r="342" spans="1:26" x14ac:dyDescent="0.25">
      <c r="A342">
        <v>736</v>
      </c>
      <c r="B342" t="s">
        <v>372</v>
      </c>
      <c r="C342">
        <v>72</v>
      </c>
      <c r="D342">
        <v>107</v>
      </c>
      <c r="E342">
        <v>110</v>
      </c>
      <c r="F342">
        <v>122</v>
      </c>
      <c r="G342">
        <v>135</v>
      </c>
      <c r="H342">
        <v>113</v>
      </c>
      <c r="I342">
        <v>100</v>
      </c>
      <c r="J342">
        <v>132</v>
      </c>
      <c r="K342">
        <v>135</v>
      </c>
      <c r="L342">
        <v>91</v>
      </c>
      <c r="M342">
        <v>103</v>
      </c>
      <c r="N342">
        <v>34</v>
      </c>
      <c r="O342">
        <v>-80</v>
      </c>
      <c r="P342">
        <v>149</v>
      </c>
      <c r="Q342">
        <v>106</v>
      </c>
      <c r="R342">
        <v>-485</v>
      </c>
      <c r="S342">
        <v>-250</v>
      </c>
      <c r="T342">
        <v>14</v>
      </c>
      <c r="U342">
        <v>0</v>
      </c>
      <c r="V342">
        <v>200</v>
      </c>
      <c r="W342">
        <v>160</v>
      </c>
      <c r="X342">
        <v>120</v>
      </c>
      <c r="Y342">
        <v>0</v>
      </c>
      <c r="Z342">
        <v>-90</v>
      </c>
    </row>
    <row r="343" spans="1:26" x14ac:dyDescent="0.25">
      <c r="A343">
        <v>737</v>
      </c>
      <c r="B343" t="s">
        <v>373</v>
      </c>
      <c r="C343">
        <v>545</v>
      </c>
      <c r="D343">
        <v>817</v>
      </c>
      <c r="E343">
        <v>816</v>
      </c>
      <c r="F343">
        <v>908</v>
      </c>
      <c r="G343">
        <v>998</v>
      </c>
      <c r="H343">
        <v>817</v>
      </c>
      <c r="I343">
        <v>726</v>
      </c>
      <c r="J343">
        <v>998</v>
      </c>
      <c r="K343">
        <v>998</v>
      </c>
      <c r="L343">
        <v>635</v>
      </c>
      <c r="M343">
        <v>726</v>
      </c>
      <c r="N343">
        <v>90</v>
      </c>
      <c r="O343">
        <v>492</v>
      </c>
      <c r="P343">
        <v>1434</v>
      </c>
      <c r="Q343">
        <v>411</v>
      </c>
      <c r="R343">
        <v>1806</v>
      </c>
      <c r="S343">
        <v>730</v>
      </c>
      <c r="T343">
        <v>-31</v>
      </c>
      <c r="U343">
        <v>-1633</v>
      </c>
      <c r="V343">
        <v>2078</v>
      </c>
      <c r="W343">
        <v>-525</v>
      </c>
      <c r="X343">
        <v>-917</v>
      </c>
      <c r="Y343">
        <v>-7094</v>
      </c>
      <c r="Z343">
        <v>-2867</v>
      </c>
    </row>
    <row r="344" spans="1:26" x14ac:dyDescent="0.25">
      <c r="A344">
        <v>738</v>
      </c>
      <c r="B344" t="s">
        <v>376</v>
      </c>
      <c r="C344">
        <v>173</v>
      </c>
      <c r="D344">
        <v>249</v>
      </c>
      <c r="E344">
        <v>269</v>
      </c>
      <c r="F344">
        <v>301</v>
      </c>
      <c r="G344">
        <v>334</v>
      </c>
      <c r="H344">
        <v>290</v>
      </c>
      <c r="I344">
        <v>257</v>
      </c>
      <c r="J344">
        <v>313</v>
      </c>
      <c r="K344">
        <v>334</v>
      </c>
      <c r="L344">
        <v>246</v>
      </c>
      <c r="M344">
        <v>278</v>
      </c>
      <c r="N344">
        <v>175</v>
      </c>
      <c r="O344">
        <v>188</v>
      </c>
      <c r="P344">
        <v>61</v>
      </c>
      <c r="Q344">
        <v>282</v>
      </c>
      <c r="R344">
        <v>566</v>
      </c>
      <c r="S344">
        <v>411</v>
      </c>
      <c r="T344">
        <v>0</v>
      </c>
      <c r="U344">
        <v>200</v>
      </c>
      <c r="V344">
        <v>132</v>
      </c>
      <c r="W344">
        <v>215</v>
      </c>
      <c r="X344">
        <v>538</v>
      </c>
      <c r="Y344">
        <v>284</v>
      </c>
      <c r="Z344">
        <v>-466</v>
      </c>
    </row>
    <row r="345" spans="1:26" x14ac:dyDescent="0.25">
      <c r="A345">
        <v>739</v>
      </c>
      <c r="B345" t="s">
        <v>374</v>
      </c>
      <c r="C345">
        <v>181</v>
      </c>
      <c r="D345">
        <v>268</v>
      </c>
      <c r="E345">
        <v>276</v>
      </c>
      <c r="F345">
        <v>308</v>
      </c>
      <c r="G345">
        <v>340</v>
      </c>
      <c r="H345">
        <v>285</v>
      </c>
      <c r="I345">
        <v>253</v>
      </c>
      <c r="J345">
        <v>331</v>
      </c>
      <c r="K345">
        <v>340</v>
      </c>
      <c r="L345">
        <v>230</v>
      </c>
      <c r="M345">
        <v>261</v>
      </c>
      <c r="N345">
        <v>89</v>
      </c>
      <c r="O345">
        <v>-170</v>
      </c>
      <c r="P345">
        <v>1160</v>
      </c>
      <c r="Q345">
        <v>-82</v>
      </c>
      <c r="R345">
        <v>41</v>
      </c>
      <c r="S345">
        <v>44</v>
      </c>
      <c r="T345">
        <v>500</v>
      </c>
      <c r="U345">
        <v>125</v>
      </c>
      <c r="V345">
        <v>-47</v>
      </c>
      <c r="W345">
        <v>88</v>
      </c>
      <c r="X345">
        <v>954</v>
      </c>
      <c r="Y345">
        <v>856</v>
      </c>
      <c r="Z345">
        <v>0</v>
      </c>
    </row>
    <row r="346" spans="1:26" x14ac:dyDescent="0.25">
      <c r="A346">
        <v>743</v>
      </c>
      <c r="B346" t="s">
        <v>371</v>
      </c>
      <c r="C346">
        <v>17724</v>
      </c>
      <c r="D346">
        <v>21324</v>
      </c>
      <c r="E346">
        <v>23437</v>
      </c>
      <c r="F346">
        <v>20295</v>
      </c>
      <c r="G346">
        <v>24143</v>
      </c>
      <c r="H346">
        <v>21527</v>
      </c>
      <c r="I346">
        <v>21284</v>
      </c>
      <c r="J346">
        <v>24140</v>
      </c>
      <c r="K346">
        <v>23532</v>
      </c>
      <c r="L346">
        <v>24574</v>
      </c>
      <c r="M346">
        <v>26933</v>
      </c>
      <c r="N346">
        <v>28851</v>
      </c>
      <c r="O346">
        <v>30880</v>
      </c>
      <c r="P346">
        <v>19719</v>
      </c>
      <c r="Q346">
        <v>18763</v>
      </c>
      <c r="R346">
        <v>21193</v>
      </c>
      <c r="S346">
        <v>22841</v>
      </c>
      <c r="T346">
        <v>22247</v>
      </c>
      <c r="U346">
        <v>25426</v>
      </c>
      <c r="V346">
        <v>26264</v>
      </c>
      <c r="W346">
        <v>31534</v>
      </c>
      <c r="X346">
        <v>29898</v>
      </c>
      <c r="Y346">
        <v>36354</v>
      </c>
      <c r="Z346">
        <v>33309</v>
      </c>
    </row>
    <row r="347" spans="1:26" x14ac:dyDescent="0.25">
      <c r="A347">
        <v>744</v>
      </c>
      <c r="B347" t="s">
        <v>378</v>
      </c>
      <c r="C347">
        <v>4566</v>
      </c>
      <c r="D347">
        <v>5425</v>
      </c>
      <c r="E347">
        <v>5894</v>
      </c>
      <c r="F347">
        <v>4982</v>
      </c>
      <c r="G347">
        <v>5197</v>
      </c>
      <c r="H347">
        <v>5108</v>
      </c>
      <c r="I347">
        <v>4955</v>
      </c>
      <c r="J347">
        <v>5598</v>
      </c>
      <c r="K347">
        <v>5322</v>
      </c>
      <c r="L347">
        <v>5462</v>
      </c>
      <c r="M347">
        <v>5764</v>
      </c>
      <c r="N347">
        <v>6406</v>
      </c>
      <c r="O347">
        <v>4629</v>
      </c>
      <c r="P347">
        <v>4193</v>
      </c>
      <c r="Q347">
        <v>4209</v>
      </c>
      <c r="R347">
        <v>4703</v>
      </c>
      <c r="S347">
        <v>3888</v>
      </c>
      <c r="T347">
        <v>3503</v>
      </c>
      <c r="U347">
        <v>3026</v>
      </c>
      <c r="V347">
        <v>3728</v>
      </c>
      <c r="W347">
        <v>3912</v>
      </c>
      <c r="X347">
        <v>4192</v>
      </c>
      <c r="Y347">
        <v>5177</v>
      </c>
      <c r="Z347">
        <v>4574</v>
      </c>
    </row>
    <row r="348" spans="1:26" x14ac:dyDescent="0.25">
      <c r="A348">
        <v>745</v>
      </c>
      <c r="B348" t="s">
        <v>379</v>
      </c>
      <c r="C348">
        <v>42964</v>
      </c>
      <c r="D348">
        <v>53008</v>
      </c>
      <c r="E348">
        <v>54676</v>
      </c>
      <c r="F348">
        <v>46440</v>
      </c>
      <c r="G348">
        <v>48235</v>
      </c>
      <c r="H348">
        <v>47253</v>
      </c>
      <c r="I348">
        <v>50279</v>
      </c>
      <c r="J348">
        <v>51778</v>
      </c>
      <c r="K348">
        <v>48952</v>
      </c>
      <c r="L348">
        <v>50239</v>
      </c>
      <c r="M348">
        <v>53263</v>
      </c>
      <c r="N348">
        <v>58688</v>
      </c>
      <c r="O348">
        <v>43936</v>
      </c>
      <c r="P348">
        <v>46131</v>
      </c>
      <c r="Q348">
        <v>38819</v>
      </c>
      <c r="R348">
        <v>47184</v>
      </c>
      <c r="S348">
        <v>35838</v>
      </c>
      <c r="T348">
        <v>34057</v>
      </c>
      <c r="U348">
        <v>52809</v>
      </c>
      <c r="V348">
        <v>41841</v>
      </c>
      <c r="W348">
        <v>44048</v>
      </c>
      <c r="X348">
        <v>45180</v>
      </c>
      <c r="Y348">
        <v>48456</v>
      </c>
      <c r="Z348">
        <v>58424</v>
      </c>
    </row>
    <row r="349" spans="1:26" x14ac:dyDescent="0.25">
      <c r="A349">
        <v>746</v>
      </c>
      <c r="B349" t="s">
        <v>382</v>
      </c>
      <c r="C349">
        <v>5702</v>
      </c>
      <c r="D349">
        <v>6844</v>
      </c>
      <c r="E349">
        <v>7532</v>
      </c>
      <c r="F349">
        <v>6521</v>
      </c>
      <c r="G349">
        <v>6893</v>
      </c>
      <c r="H349">
        <v>6916</v>
      </c>
      <c r="I349">
        <v>6850</v>
      </c>
      <c r="J349">
        <v>7799</v>
      </c>
      <c r="K349">
        <v>7571</v>
      </c>
      <c r="L349">
        <v>7895</v>
      </c>
      <c r="M349">
        <v>8391</v>
      </c>
      <c r="N349">
        <v>9287</v>
      </c>
      <c r="O349">
        <v>5878</v>
      </c>
      <c r="P349">
        <v>6085</v>
      </c>
      <c r="Q349">
        <v>6404</v>
      </c>
      <c r="R349">
        <v>6713</v>
      </c>
      <c r="S349">
        <v>7255</v>
      </c>
      <c r="T349">
        <v>7627</v>
      </c>
      <c r="U349">
        <v>7500</v>
      </c>
      <c r="V349">
        <v>7414</v>
      </c>
      <c r="W349">
        <v>7905</v>
      </c>
      <c r="X349">
        <v>8133</v>
      </c>
      <c r="Y349">
        <v>8155</v>
      </c>
      <c r="Z349">
        <v>8790</v>
      </c>
    </row>
    <row r="350" spans="1:26" x14ac:dyDescent="0.25">
      <c r="A350">
        <v>747</v>
      </c>
      <c r="B350" t="s">
        <v>381</v>
      </c>
      <c r="C350">
        <v>8151</v>
      </c>
      <c r="D350">
        <v>10072</v>
      </c>
      <c r="E350">
        <v>11355</v>
      </c>
      <c r="F350">
        <v>15808</v>
      </c>
      <c r="G350">
        <v>14609</v>
      </c>
      <c r="H350">
        <v>12689</v>
      </c>
      <c r="I350">
        <v>12866</v>
      </c>
      <c r="J350">
        <v>14660</v>
      </c>
      <c r="K350">
        <v>14609</v>
      </c>
      <c r="L350">
        <v>15472</v>
      </c>
      <c r="M350">
        <v>16539</v>
      </c>
      <c r="N350">
        <v>18193</v>
      </c>
      <c r="O350">
        <v>9158</v>
      </c>
      <c r="P350">
        <v>9892</v>
      </c>
      <c r="Q350">
        <v>12492</v>
      </c>
      <c r="R350">
        <v>17856</v>
      </c>
      <c r="S350">
        <v>13103</v>
      </c>
      <c r="T350">
        <v>10468</v>
      </c>
      <c r="U350">
        <v>9809</v>
      </c>
      <c r="V350">
        <v>10075</v>
      </c>
      <c r="W350">
        <v>12063</v>
      </c>
      <c r="X350">
        <v>12250</v>
      </c>
      <c r="Y350">
        <v>9590</v>
      </c>
      <c r="Z350">
        <v>12073</v>
      </c>
    </row>
    <row r="351" spans="1:26" x14ac:dyDescent="0.25">
      <c r="A351">
        <v>748</v>
      </c>
      <c r="B351" t="s">
        <v>380</v>
      </c>
      <c r="C351">
        <v>11068</v>
      </c>
      <c r="D351">
        <v>13060</v>
      </c>
      <c r="E351">
        <v>14171</v>
      </c>
      <c r="F351">
        <v>12738</v>
      </c>
      <c r="G351">
        <v>12888</v>
      </c>
      <c r="H351">
        <v>12702</v>
      </c>
      <c r="I351">
        <v>12303</v>
      </c>
      <c r="J351">
        <v>13905</v>
      </c>
      <c r="K351">
        <v>13224</v>
      </c>
      <c r="L351">
        <v>13594</v>
      </c>
      <c r="M351">
        <v>14344</v>
      </c>
      <c r="N351">
        <v>15776</v>
      </c>
      <c r="O351">
        <v>11988</v>
      </c>
      <c r="P351">
        <v>11522</v>
      </c>
      <c r="Q351">
        <v>12738</v>
      </c>
      <c r="R351">
        <v>13000</v>
      </c>
      <c r="S351">
        <v>13090</v>
      </c>
      <c r="T351">
        <v>12989</v>
      </c>
      <c r="U351">
        <v>13451</v>
      </c>
      <c r="V351">
        <v>13770</v>
      </c>
      <c r="W351">
        <v>13593</v>
      </c>
      <c r="X351">
        <v>13787</v>
      </c>
      <c r="Y351">
        <v>14822</v>
      </c>
      <c r="Z351">
        <v>15819</v>
      </c>
    </row>
    <row r="352" spans="1:26" x14ac:dyDescent="0.25">
      <c r="A352">
        <v>751</v>
      </c>
      <c r="B352" t="s">
        <v>407</v>
      </c>
      <c r="C352">
        <v>3648</v>
      </c>
      <c r="D352">
        <v>5617</v>
      </c>
      <c r="E352">
        <v>5328</v>
      </c>
      <c r="F352">
        <v>5888</v>
      </c>
      <c r="G352">
        <v>6447</v>
      </c>
      <c r="H352">
        <v>5040</v>
      </c>
      <c r="I352">
        <v>4479</v>
      </c>
      <c r="J352">
        <v>6737</v>
      </c>
      <c r="K352">
        <v>6447</v>
      </c>
      <c r="L352">
        <v>3631</v>
      </c>
      <c r="M352">
        <v>4191</v>
      </c>
      <c r="N352">
        <v>-1459</v>
      </c>
      <c r="O352">
        <v>2113</v>
      </c>
      <c r="P352">
        <v>7980</v>
      </c>
      <c r="Q352">
        <v>4035</v>
      </c>
      <c r="R352">
        <v>4191</v>
      </c>
      <c r="S352">
        <v>3559</v>
      </c>
      <c r="T352">
        <v>4450</v>
      </c>
      <c r="U352">
        <v>7705</v>
      </c>
      <c r="V352">
        <v>4496</v>
      </c>
      <c r="W352">
        <v>2555</v>
      </c>
      <c r="X352">
        <v>6738</v>
      </c>
      <c r="Y352">
        <v>-3859</v>
      </c>
      <c r="Z352">
        <v>-15566</v>
      </c>
    </row>
    <row r="353" spans="1:26" x14ac:dyDescent="0.25">
      <c r="A353">
        <v>752</v>
      </c>
      <c r="B353" t="s">
        <v>408</v>
      </c>
      <c r="C353">
        <v>1294</v>
      </c>
      <c r="D353">
        <v>1923</v>
      </c>
      <c r="E353">
        <v>1956</v>
      </c>
      <c r="F353">
        <v>2179</v>
      </c>
      <c r="G353">
        <v>2399</v>
      </c>
      <c r="H353">
        <v>1993</v>
      </c>
      <c r="I353">
        <v>1769</v>
      </c>
      <c r="J353">
        <v>2366</v>
      </c>
      <c r="K353">
        <v>2399</v>
      </c>
      <c r="L353">
        <v>1583</v>
      </c>
      <c r="M353">
        <v>1806</v>
      </c>
      <c r="N353">
        <v>462</v>
      </c>
      <c r="O353">
        <v>1661</v>
      </c>
      <c r="P353">
        <v>5608</v>
      </c>
      <c r="Q353">
        <v>1702</v>
      </c>
      <c r="R353">
        <v>1301</v>
      </c>
      <c r="S353">
        <v>2137</v>
      </c>
      <c r="T353">
        <v>731</v>
      </c>
      <c r="U353">
        <v>4450</v>
      </c>
      <c r="V353">
        <v>4194</v>
      </c>
      <c r="W353">
        <v>3707</v>
      </c>
      <c r="X353">
        <v>3648</v>
      </c>
      <c r="Y353">
        <v>1374</v>
      </c>
      <c r="Z353">
        <v>-3820</v>
      </c>
    </row>
    <row r="354" spans="1:26" x14ac:dyDescent="0.25">
      <c r="A354">
        <v>753</v>
      </c>
      <c r="B354" t="s">
        <v>409</v>
      </c>
      <c r="C354">
        <v>362</v>
      </c>
      <c r="D354">
        <v>526</v>
      </c>
      <c r="E354">
        <v>558</v>
      </c>
      <c r="F354">
        <v>623</v>
      </c>
      <c r="G354">
        <v>688</v>
      </c>
      <c r="H354">
        <v>590</v>
      </c>
      <c r="I354">
        <v>524</v>
      </c>
      <c r="J354">
        <v>657</v>
      </c>
      <c r="K354">
        <v>688</v>
      </c>
      <c r="L354">
        <v>491</v>
      </c>
      <c r="M354">
        <v>557</v>
      </c>
      <c r="N354">
        <v>291</v>
      </c>
      <c r="O354">
        <v>-576</v>
      </c>
      <c r="P354">
        <v>50</v>
      </c>
      <c r="Q354">
        <v>-194</v>
      </c>
      <c r="R354">
        <v>-149</v>
      </c>
      <c r="S354">
        <v>810</v>
      </c>
      <c r="T354">
        <v>244</v>
      </c>
      <c r="U354">
        <v>650</v>
      </c>
      <c r="V354">
        <v>46</v>
      </c>
      <c r="W354">
        <v>664</v>
      </c>
      <c r="X354">
        <v>553</v>
      </c>
      <c r="Y354">
        <v>753</v>
      </c>
      <c r="Z354">
        <v>-732</v>
      </c>
    </row>
    <row r="355" spans="1:26" x14ac:dyDescent="0.25">
      <c r="A355">
        <v>754</v>
      </c>
      <c r="B355" t="s">
        <v>410</v>
      </c>
      <c r="C355">
        <v>1551</v>
      </c>
      <c r="D355">
        <v>2335</v>
      </c>
      <c r="E355">
        <v>2313</v>
      </c>
      <c r="F355">
        <v>2570</v>
      </c>
      <c r="G355">
        <v>2823</v>
      </c>
      <c r="H355">
        <v>2294</v>
      </c>
      <c r="I355">
        <v>2036</v>
      </c>
      <c r="J355">
        <v>2847</v>
      </c>
      <c r="K355">
        <v>2823</v>
      </c>
      <c r="L355">
        <v>1760</v>
      </c>
      <c r="M355">
        <v>2015</v>
      </c>
      <c r="N355">
        <v>92</v>
      </c>
      <c r="O355">
        <v>707</v>
      </c>
      <c r="P355">
        <v>1818</v>
      </c>
      <c r="Q355">
        <v>2095</v>
      </c>
      <c r="R355">
        <v>2226</v>
      </c>
      <c r="S355">
        <v>295</v>
      </c>
      <c r="T355">
        <v>3675</v>
      </c>
      <c r="U355">
        <v>2549</v>
      </c>
      <c r="V355">
        <v>-795</v>
      </c>
      <c r="W355">
        <v>-1161</v>
      </c>
      <c r="X355">
        <v>-103</v>
      </c>
      <c r="Y355">
        <v>-6308</v>
      </c>
      <c r="Z355">
        <v>-6406</v>
      </c>
    </row>
    <row r="356" spans="1:26" x14ac:dyDescent="0.25">
      <c r="A356">
        <v>755</v>
      </c>
      <c r="B356" t="s">
        <v>411</v>
      </c>
      <c r="C356">
        <v>499</v>
      </c>
      <c r="D356">
        <v>726</v>
      </c>
      <c r="E356">
        <v>768</v>
      </c>
      <c r="F356">
        <v>859</v>
      </c>
      <c r="G356">
        <v>950</v>
      </c>
      <c r="H356">
        <v>813</v>
      </c>
      <c r="I356">
        <v>720</v>
      </c>
      <c r="J356">
        <v>907</v>
      </c>
      <c r="K356">
        <v>950</v>
      </c>
      <c r="L356">
        <v>674</v>
      </c>
      <c r="M356">
        <v>764</v>
      </c>
      <c r="N356">
        <v>386</v>
      </c>
      <c r="O356">
        <v>185</v>
      </c>
      <c r="P356">
        <v>569</v>
      </c>
      <c r="Q356">
        <v>-265</v>
      </c>
      <c r="R356">
        <v>410</v>
      </c>
      <c r="S356">
        <v>184</v>
      </c>
      <c r="T356">
        <v>-440</v>
      </c>
      <c r="U356">
        <v>-411</v>
      </c>
      <c r="V356">
        <v>-168</v>
      </c>
      <c r="W356">
        <v>-492</v>
      </c>
      <c r="X356">
        <v>-19</v>
      </c>
      <c r="Y356">
        <v>-103</v>
      </c>
      <c r="Z356">
        <v>-1457</v>
      </c>
    </row>
    <row r="357" spans="1:26" x14ac:dyDescent="0.25">
      <c r="A357">
        <v>756</v>
      </c>
      <c r="B357" t="s">
        <v>412</v>
      </c>
      <c r="C357">
        <v>998</v>
      </c>
      <c r="D357">
        <v>1463</v>
      </c>
      <c r="E357">
        <v>1529</v>
      </c>
      <c r="F357">
        <v>1707</v>
      </c>
      <c r="G357">
        <v>1885</v>
      </c>
      <c r="H357">
        <v>1597</v>
      </c>
      <c r="I357">
        <v>1417</v>
      </c>
      <c r="J357">
        <v>1819</v>
      </c>
      <c r="K357">
        <v>1885</v>
      </c>
      <c r="L357">
        <v>1307</v>
      </c>
      <c r="M357">
        <v>1485</v>
      </c>
      <c r="N357">
        <v>638</v>
      </c>
      <c r="O357">
        <v>-264</v>
      </c>
      <c r="P357">
        <v>-954</v>
      </c>
      <c r="Q357">
        <v>366</v>
      </c>
      <c r="R357">
        <v>222</v>
      </c>
      <c r="S357">
        <v>-255</v>
      </c>
      <c r="T357">
        <v>-231</v>
      </c>
      <c r="U357">
        <v>404</v>
      </c>
      <c r="V357">
        <v>608</v>
      </c>
      <c r="W357">
        <v>-311</v>
      </c>
      <c r="X357">
        <v>1808</v>
      </c>
      <c r="Y357">
        <v>-945</v>
      </c>
      <c r="Z357">
        <v>-3590</v>
      </c>
    </row>
    <row r="358" spans="1:26" x14ac:dyDescent="0.25">
      <c r="A358">
        <v>757</v>
      </c>
      <c r="B358" t="s">
        <v>413</v>
      </c>
      <c r="C358">
        <v>523</v>
      </c>
      <c r="D358">
        <v>795</v>
      </c>
      <c r="E358">
        <v>775</v>
      </c>
      <c r="F358">
        <v>860</v>
      </c>
      <c r="G358">
        <v>943</v>
      </c>
      <c r="H358">
        <v>757</v>
      </c>
      <c r="I358">
        <v>673</v>
      </c>
      <c r="J358">
        <v>962</v>
      </c>
      <c r="K358">
        <v>943</v>
      </c>
      <c r="L358">
        <v>570</v>
      </c>
      <c r="M358">
        <v>654</v>
      </c>
      <c r="N358">
        <v>-45</v>
      </c>
      <c r="O358">
        <v>402</v>
      </c>
      <c r="P358">
        <v>890</v>
      </c>
      <c r="Q358">
        <v>333</v>
      </c>
      <c r="R358">
        <v>181</v>
      </c>
      <c r="S358">
        <v>389</v>
      </c>
      <c r="T358">
        <v>473</v>
      </c>
      <c r="U358">
        <v>64</v>
      </c>
      <c r="V358">
        <v>612</v>
      </c>
      <c r="W358">
        <v>148</v>
      </c>
      <c r="X358">
        <v>851</v>
      </c>
      <c r="Y358">
        <v>1369</v>
      </c>
      <c r="Z358">
        <v>439</v>
      </c>
    </row>
    <row r="359" spans="1:26" x14ac:dyDescent="0.25">
      <c r="A359">
        <v>758</v>
      </c>
      <c r="B359" t="s">
        <v>414</v>
      </c>
      <c r="C359">
        <v>60</v>
      </c>
      <c r="D359">
        <v>62</v>
      </c>
      <c r="E359">
        <v>62</v>
      </c>
      <c r="F359">
        <v>61</v>
      </c>
      <c r="G359">
        <v>59</v>
      </c>
      <c r="H359">
        <v>64</v>
      </c>
      <c r="I359">
        <v>64</v>
      </c>
      <c r="J359">
        <v>63</v>
      </c>
      <c r="K359">
        <v>64</v>
      </c>
      <c r="L359">
        <v>64</v>
      </c>
      <c r="M359">
        <v>62</v>
      </c>
      <c r="N359">
        <v>62</v>
      </c>
      <c r="O359">
        <v>59</v>
      </c>
      <c r="P359">
        <v>44</v>
      </c>
      <c r="Q359">
        <v>43</v>
      </c>
      <c r="R359">
        <v>48</v>
      </c>
      <c r="S359">
        <v>49</v>
      </c>
      <c r="T359">
        <v>45</v>
      </c>
      <c r="U359">
        <v>38</v>
      </c>
      <c r="V359">
        <v>52</v>
      </c>
      <c r="W359">
        <v>47</v>
      </c>
      <c r="X359">
        <v>42</v>
      </c>
      <c r="Y359">
        <v>38</v>
      </c>
      <c r="Z359">
        <v>40</v>
      </c>
    </row>
    <row r="360" spans="1:26" x14ac:dyDescent="0.25">
      <c r="A360">
        <v>759</v>
      </c>
      <c r="B360" t="s">
        <v>415</v>
      </c>
      <c r="C360">
        <v>41</v>
      </c>
      <c r="D360">
        <v>48</v>
      </c>
      <c r="E360">
        <v>54</v>
      </c>
      <c r="F360">
        <v>54</v>
      </c>
      <c r="G360">
        <v>51</v>
      </c>
      <c r="H360">
        <v>56</v>
      </c>
      <c r="I360">
        <v>59</v>
      </c>
      <c r="J360">
        <v>61</v>
      </c>
      <c r="K360">
        <v>63</v>
      </c>
      <c r="L360">
        <v>65</v>
      </c>
      <c r="M360">
        <v>65</v>
      </c>
      <c r="N360">
        <v>55</v>
      </c>
      <c r="O360">
        <v>40</v>
      </c>
      <c r="P360">
        <v>51</v>
      </c>
      <c r="Q360">
        <v>56</v>
      </c>
      <c r="R360">
        <v>47</v>
      </c>
      <c r="S360">
        <v>49</v>
      </c>
      <c r="T360">
        <v>49</v>
      </c>
      <c r="U360">
        <v>30</v>
      </c>
      <c r="V360">
        <v>42</v>
      </c>
      <c r="W360">
        <v>55</v>
      </c>
      <c r="X360">
        <v>39</v>
      </c>
      <c r="Y360">
        <v>47</v>
      </c>
      <c r="Z360">
        <v>55</v>
      </c>
    </row>
    <row r="361" spans="1:26" x14ac:dyDescent="0.25">
      <c r="A361">
        <v>760</v>
      </c>
      <c r="B361" t="s">
        <v>416</v>
      </c>
      <c r="C361">
        <v>55</v>
      </c>
      <c r="D361">
        <v>56</v>
      </c>
      <c r="E361">
        <v>57</v>
      </c>
      <c r="F361">
        <v>54</v>
      </c>
      <c r="G361">
        <v>51</v>
      </c>
      <c r="H361">
        <v>50</v>
      </c>
      <c r="I361">
        <v>48</v>
      </c>
      <c r="J361">
        <v>47</v>
      </c>
      <c r="K361">
        <v>50</v>
      </c>
      <c r="L361">
        <v>49</v>
      </c>
      <c r="M361">
        <v>47</v>
      </c>
      <c r="N361">
        <v>46</v>
      </c>
      <c r="O361">
        <v>46</v>
      </c>
      <c r="P361">
        <v>52</v>
      </c>
      <c r="Q361">
        <v>58</v>
      </c>
      <c r="R361">
        <v>61</v>
      </c>
      <c r="S361">
        <v>56</v>
      </c>
      <c r="T361">
        <v>59</v>
      </c>
      <c r="U361">
        <v>63</v>
      </c>
      <c r="V361">
        <v>55</v>
      </c>
      <c r="W361">
        <v>46</v>
      </c>
      <c r="X361">
        <v>52</v>
      </c>
      <c r="Y361">
        <v>53</v>
      </c>
      <c r="Z361">
        <v>60</v>
      </c>
    </row>
    <row r="362" spans="1:26" x14ac:dyDescent="0.25">
      <c r="A362">
        <v>761</v>
      </c>
      <c r="B362" t="s">
        <v>417</v>
      </c>
      <c r="C362">
        <v>45</v>
      </c>
      <c r="D362">
        <v>44</v>
      </c>
      <c r="E362">
        <v>43</v>
      </c>
      <c r="F362">
        <v>43</v>
      </c>
      <c r="G362">
        <v>39</v>
      </c>
      <c r="H362">
        <v>36</v>
      </c>
      <c r="I362">
        <v>44</v>
      </c>
      <c r="J362">
        <v>40</v>
      </c>
      <c r="K362">
        <v>38</v>
      </c>
      <c r="L362">
        <v>44</v>
      </c>
      <c r="M362">
        <v>51</v>
      </c>
      <c r="N362">
        <v>51</v>
      </c>
      <c r="O362">
        <v>43</v>
      </c>
      <c r="P362">
        <v>37</v>
      </c>
      <c r="Q362">
        <v>34</v>
      </c>
      <c r="R362">
        <v>39</v>
      </c>
      <c r="S362">
        <v>30</v>
      </c>
      <c r="T362">
        <v>30</v>
      </c>
      <c r="U362">
        <v>46</v>
      </c>
      <c r="V362">
        <v>42</v>
      </c>
      <c r="W362">
        <v>29</v>
      </c>
      <c r="X362">
        <v>35</v>
      </c>
      <c r="Y362">
        <v>33</v>
      </c>
      <c r="Z362">
        <v>26</v>
      </c>
    </row>
    <row r="363" spans="1:26" x14ac:dyDescent="0.25">
      <c r="A363">
        <v>762</v>
      </c>
      <c r="B363" t="s">
        <v>418</v>
      </c>
      <c r="C363">
        <v>53</v>
      </c>
      <c r="D363">
        <v>60</v>
      </c>
      <c r="E363">
        <v>60</v>
      </c>
      <c r="F363">
        <v>60</v>
      </c>
      <c r="G363">
        <v>60</v>
      </c>
      <c r="H363">
        <v>60</v>
      </c>
      <c r="I363">
        <v>62</v>
      </c>
      <c r="J363">
        <v>58</v>
      </c>
      <c r="K363">
        <v>58</v>
      </c>
      <c r="L363">
        <v>52</v>
      </c>
      <c r="M363">
        <v>51</v>
      </c>
      <c r="N363">
        <v>50</v>
      </c>
      <c r="O363">
        <v>53</v>
      </c>
      <c r="P363">
        <v>44</v>
      </c>
      <c r="Q363">
        <v>46</v>
      </c>
      <c r="R363">
        <v>48</v>
      </c>
      <c r="S363">
        <v>39</v>
      </c>
      <c r="T363">
        <v>37</v>
      </c>
      <c r="U363">
        <v>47</v>
      </c>
      <c r="V363">
        <v>47</v>
      </c>
      <c r="W363">
        <v>47</v>
      </c>
      <c r="X363">
        <v>59</v>
      </c>
      <c r="Y363">
        <v>61</v>
      </c>
      <c r="Z363">
        <v>53</v>
      </c>
    </row>
    <row r="364" spans="1:26" x14ac:dyDescent="0.25">
      <c r="A364">
        <v>763</v>
      </c>
      <c r="B364" t="s">
        <v>419</v>
      </c>
      <c r="C364">
        <v>58</v>
      </c>
      <c r="D364">
        <v>65</v>
      </c>
      <c r="E364">
        <v>69</v>
      </c>
      <c r="F364">
        <v>70</v>
      </c>
      <c r="G364">
        <v>75</v>
      </c>
      <c r="H364">
        <v>77</v>
      </c>
      <c r="I364">
        <v>75</v>
      </c>
      <c r="J364">
        <v>73</v>
      </c>
      <c r="K364">
        <v>71</v>
      </c>
      <c r="L364">
        <v>70</v>
      </c>
      <c r="M364">
        <v>70</v>
      </c>
      <c r="N364">
        <v>63</v>
      </c>
      <c r="O364">
        <v>58</v>
      </c>
      <c r="P364">
        <v>75</v>
      </c>
      <c r="Q364">
        <v>77</v>
      </c>
      <c r="R364">
        <v>69</v>
      </c>
      <c r="S364">
        <v>81</v>
      </c>
      <c r="T364">
        <v>80</v>
      </c>
      <c r="U364">
        <v>72</v>
      </c>
      <c r="V364">
        <v>62</v>
      </c>
      <c r="W364">
        <v>68</v>
      </c>
      <c r="X364">
        <v>61</v>
      </c>
      <c r="Y364">
        <v>71</v>
      </c>
      <c r="Z364">
        <v>81</v>
      </c>
    </row>
    <row r="365" spans="1:26" x14ac:dyDescent="0.25">
      <c r="A365">
        <v>764</v>
      </c>
      <c r="B365" t="s">
        <v>420</v>
      </c>
      <c r="C365">
        <v>55</v>
      </c>
      <c r="D365">
        <v>58</v>
      </c>
      <c r="E365">
        <v>60</v>
      </c>
      <c r="F365">
        <v>59</v>
      </c>
      <c r="G365">
        <v>58</v>
      </c>
      <c r="H365">
        <v>58</v>
      </c>
      <c r="I365">
        <v>58</v>
      </c>
      <c r="J365">
        <v>57</v>
      </c>
      <c r="K365">
        <v>58</v>
      </c>
      <c r="L365">
        <v>57</v>
      </c>
      <c r="M365">
        <v>56</v>
      </c>
      <c r="N365">
        <v>54</v>
      </c>
      <c r="O365">
        <v>51</v>
      </c>
      <c r="P365">
        <v>53</v>
      </c>
      <c r="Q365">
        <v>55</v>
      </c>
      <c r="R365">
        <v>56</v>
      </c>
      <c r="S365">
        <v>55</v>
      </c>
      <c r="T365">
        <v>54</v>
      </c>
      <c r="U365">
        <v>53</v>
      </c>
      <c r="V365">
        <v>53</v>
      </c>
      <c r="W365">
        <v>50</v>
      </c>
      <c r="X365">
        <v>50</v>
      </c>
      <c r="Y365">
        <v>52</v>
      </c>
      <c r="Z365">
        <v>57</v>
      </c>
    </row>
    <row r="366" spans="1:26" x14ac:dyDescent="0.25">
      <c r="A366">
        <v>766</v>
      </c>
      <c r="B366" t="s">
        <v>421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767</v>
      </c>
      <c r="B367" t="s">
        <v>646</v>
      </c>
      <c r="C367">
        <v>8</v>
      </c>
      <c r="D367">
        <v>8</v>
      </c>
      <c r="E367">
        <v>8</v>
      </c>
      <c r="F367">
        <v>8</v>
      </c>
      <c r="G367">
        <v>8</v>
      </c>
      <c r="H367">
        <v>8</v>
      </c>
      <c r="I367">
        <v>8</v>
      </c>
      <c r="J367">
        <v>8</v>
      </c>
      <c r="K367">
        <v>8</v>
      </c>
      <c r="L367">
        <v>8</v>
      </c>
      <c r="M367">
        <v>8</v>
      </c>
      <c r="N367">
        <v>0</v>
      </c>
      <c r="O367">
        <v>7</v>
      </c>
      <c r="P367">
        <v>8</v>
      </c>
      <c r="Q367">
        <v>8</v>
      </c>
      <c r="R367">
        <v>7</v>
      </c>
      <c r="S367">
        <v>7</v>
      </c>
      <c r="T367">
        <v>8</v>
      </c>
      <c r="U367">
        <v>8</v>
      </c>
      <c r="V367">
        <v>7</v>
      </c>
      <c r="W367">
        <v>8</v>
      </c>
      <c r="X367">
        <v>10</v>
      </c>
      <c r="Y367">
        <v>9</v>
      </c>
      <c r="Z367">
        <v>0</v>
      </c>
    </row>
    <row r="368" spans="1:26" x14ac:dyDescent="0.25">
      <c r="A368">
        <v>768</v>
      </c>
      <c r="B368" t="s">
        <v>422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769</v>
      </c>
      <c r="B369" t="s">
        <v>423</v>
      </c>
      <c r="C369">
        <v>1948</v>
      </c>
      <c r="D369">
        <v>1948</v>
      </c>
      <c r="E369">
        <v>2143</v>
      </c>
      <c r="F369">
        <v>1851</v>
      </c>
      <c r="G369">
        <v>2046</v>
      </c>
      <c r="H369">
        <v>1948</v>
      </c>
      <c r="I369">
        <v>1737</v>
      </c>
      <c r="J369">
        <v>2143</v>
      </c>
      <c r="K369">
        <v>2143</v>
      </c>
      <c r="L369">
        <v>1948</v>
      </c>
      <c r="M369">
        <v>1948</v>
      </c>
      <c r="N369">
        <v>0</v>
      </c>
      <c r="O369">
        <v>1561</v>
      </c>
      <c r="P369">
        <v>1904</v>
      </c>
      <c r="Q369">
        <v>1943</v>
      </c>
      <c r="R369">
        <v>1893</v>
      </c>
      <c r="S369">
        <v>2430</v>
      </c>
      <c r="T369">
        <v>1945</v>
      </c>
      <c r="U369">
        <v>1785</v>
      </c>
      <c r="V369">
        <v>2421</v>
      </c>
      <c r="W369">
        <v>1991</v>
      </c>
      <c r="X369">
        <v>2090</v>
      </c>
      <c r="Y369">
        <v>1727</v>
      </c>
      <c r="Z369">
        <v>0</v>
      </c>
    </row>
    <row r="370" spans="1:26" x14ac:dyDescent="0.25">
      <c r="A370">
        <v>770</v>
      </c>
      <c r="B370" t="s">
        <v>424</v>
      </c>
      <c r="C370">
        <v>94859</v>
      </c>
      <c r="D370">
        <v>111393</v>
      </c>
      <c r="E370">
        <v>130911</v>
      </c>
      <c r="F370">
        <v>133560</v>
      </c>
      <c r="G370">
        <v>139551</v>
      </c>
      <c r="H370">
        <v>153439</v>
      </c>
      <c r="I370">
        <v>156087</v>
      </c>
      <c r="J370">
        <v>150639</v>
      </c>
      <c r="K370">
        <v>175059</v>
      </c>
      <c r="L370">
        <v>150457</v>
      </c>
      <c r="M370">
        <v>150457</v>
      </c>
      <c r="N370">
        <v>136542</v>
      </c>
      <c r="O370">
        <v>79493</v>
      </c>
      <c r="P370">
        <v>95244</v>
      </c>
      <c r="Q370">
        <v>92816</v>
      </c>
      <c r="R370">
        <v>82243</v>
      </c>
      <c r="S370">
        <v>150337</v>
      </c>
      <c r="T370">
        <v>131369</v>
      </c>
      <c r="U370">
        <v>137685</v>
      </c>
      <c r="V370">
        <v>167704</v>
      </c>
      <c r="W370">
        <v>194169</v>
      </c>
      <c r="X370">
        <v>151234</v>
      </c>
      <c r="Y370">
        <v>187455</v>
      </c>
      <c r="Z370">
        <v>212817</v>
      </c>
    </row>
    <row r="371" spans="1:26" x14ac:dyDescent="0.25">
      <c r="A371">
        <v>772</v>
      </c>
      <c r="B371" t="s">
        <v>426</v>
      </c>
      <c r="C371">
        <v>353</v>
      </c>
      <c r="D371">
        <v>365</v>
      </c>
      <c r="E371">
        <v>365</v>
      </c>
      <c r="F371">
        <v>348</v>
      </c>
      <c r="G371">
        <v>347</v>
      </c>
      <c r="H371">
        <v>356</v>
      </c>
      <c r="I371">
        <v>336</v>
      </c>
      <c r="J371">
        <v>370</v>
      </c>
      <c r="K371">
        <v>364</v>
      </c>
      <c r="L371">
        <v>348</v>
      </c>
      <c r="M371">
        <v>347</v>
      </c>
      <c r="N371">
        <v>0</v>
      </c>
      <c r="O371">
        <v>210</v>
      </c>
      <c r="P371">
        <v>308</v>
      </c>
      <c r="Q371">
        <v>359</v>
      </c>
      <c r="R371">
        <v>284</v>
      </c>
      <c r="S371">
        <v>404</v>
      </c>
      <c r="T371">
        <v>384</v>
      </c>
      <c r="U371">
        <v>321</v>
      </c>
      <c r="V371">
        <v>317</v>
      </c>
      <c r="W371">
        <v>368</v>
      </c>
      <c r="X371">
        <v>244</v>
      </c>
      <c r="Y371">
        <v>188</v>
      </c>
      <c r="Z371">
        <v>0</v>
      </c>
    </row>
    <row r="372" spans="1:26" x14ac:dyDescent="0.25">
      <c r="A372">
        <v>776</v>
      </c>
      <c r="B372" t="s">
        <v>428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1863</v>
      </c>
      <c r="P372">
        <v>4789</v>
      </c>
      <c r="Q372">
        <v>2678</v>
      </c>
      <c r="R372">
        <v>6441</v>
      </c>
      <c r="S372">
        <v>4991</v>
      </c>
      <c r="T372">
        <v>3823</v>
      </c>
      <c r="U372">
        <v>8618</v>
      </c>
      <c r="V372">
        <v>6858</v>
      </c>
      <c r="W372">
        <v>7669</v>
      </c>
      <c r="X372">
        <v>8132</v>
      </c>
      <c r="Y372">
        <v>4823</v>
      </c>
      <c r="Z372">
        <v>2468</v>
      </c>
    </row>
    <row r="373" spans="1:26" x14ac:dyDescent="0.25">
      <c r="A373">
        <v>777</v>
      </c>
      <c r="B373" t="s">
        <v>429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1318</v>
      </c>
      <c r="P373">
        <v>2360</v>
      </c>
      <c r="Q373">
        <v>1095</v>
      </c>
      <c r="R373">
        <v>2561</v>
      </c>
      <c r="S373">
        <v>1839</v>
      </c>
      <c r="T373">
        <v>1920</v>
      </c>
      <c r="U373">
        <v>3668</v>
      </c>
      <c r="V373">
        <v>2127</v>
      </c>
      <c r="W373">
        <v>5028</v>
      </c>
      <c r="X373">
        <v>4064</v>
      </c>
      <c r="Y373">
        <v>10236</v>
      </c>
      <c r="Z373">
        <v>12393</v>
      </c>
    </row>
    <row r="374" spans="1:26" x14ac:dyDescent="0.25">
      <c r="A374">
        <v>779</v>
      </c>
      <c r="B374" t="s">
        <v>431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11</v>
      </c>
      <c r="P374">
        <v>5</v>
      </c>
      <c r="Q374">
        <v>11</v>
      </c>
      <c r="R374">
        <v>3</v>
      </c>
      <c r="S374">
        <v>6</v>
      </c>
      <c r="T374">
        <v>3</v>
      </c>
      <c r="U374">
        <v>5</v>
      </c>
      <c r="V374">
        <v>38</v>
      </c>
      <c r="W374">
        <v>0</v>
      </c>
      <c r="X374">
        <v>17</v>
      </c>
      <c r="Y374">
        <v>1</v>
      </c>
      <c r="Z374">
        <v>1</v>
      </c>
    </row>
    <row r="375" spans="1:26" x14ac:dyDescent="0.25">
      <c r="A375">
        <v>780</v>
      </c>
      <c r="B375" t="s">
        <v>432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2</v>
      </c>
      <c r="Q375">
        <v>4</v>
      </c>
      <c r="R375">
        <v>1</v>
      </c>
      <c r="S375">
        <v>7</v>
      </c>
      <c r="T375">
        <v>2</v>
      </c>
      <c r="U375">
        <v>2</v>
      </c>
      <c r="V375">
        <v>1</v>
      </c>
      <c r="W375">
        <v>0</v>
      </c>
      <c r="X375">
        <v>3</v>
      </c>
      <c r="Y375">
        <v>0</v>
      </c>
      <c r="Z375">
        <v>0</v>
      </c>
    </row>
    <row r="376" spans="1:26" x14ac:dyDescent="0.25">
      <c r="A376">
        <v>781</v>
      </c>
      <c r="B376" t="s">
        <v>433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2</v>
      </c>
      <c r="P376">
        <v>2</v>
      </c>
      <c r="Q376">
        <v>64</v>
      </c>
      <c r="R376">
        <v>8</v>
      </c>
      <c r="S376">
        <v>8</v>
      </c>
      <c r="T376">
        <v>11</v>
      </c>
      <c r="U376">
        <v>43</v>
      </c>
      <c r="V376">
        <v>5</v>
      </c>
      <c r="W376">
        <v>0</v>
      </c>
      <c r="X376">
        <v>8</v>
      </c>
      <c r="Y376">
        <v>10</v>
      </c>
      <c r="Z376">
        <v>6</v>
      </c>
    </row>
    <row r="377" spans="1:26" x14ac:dyDescent="0.25">
      <c r="A377">
        <v>782</v>
      </c>
      <c r="B377" t="s">
        <v>434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2</v>
      </c>
      <c r="Q377">
        <v>0</v>
      </c>
      <c r="R377">
        <v>1</v>
      </c>
      <c r="S377">
        <v>1</v>
      </c>
      <c r="T377">
        <v>0</v>
      </c>
      <c r="U377">
        <v>0</v>
      </c>
      <c r="V377">
        <v>0</v>
      </c>
      <c r="W377">
        <v>0</v>
      </c>
      <c r="X377">
        <v>1</v>
      </c>
      <c r="Y377">
        <v>0</v>
      </c>
      <c r="Z377">
        <v>0</v>
      </c>
    </row>
    <row r="378" spans="1:26" x14ac:dyDescent="0.25">
      <c r="A378">
        <v>783</v>
      </c>
      <c r="B378" t="s">
        <v>435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2</v>
      </c>
      <c r="Q378">
        <v>0</v>
      </c>
      <c r="R378">
        <v>0</v>
      </c>
      <c r="S378">
        <v>5</v>
      </c>
      <c r="T378">
        <v>2</v>
      </c>
      <c r="U378">
        <v>2</v>
      </c>
      <c r="V378">
        <v>2</v>
      </c>
      <c r="W378">
        <v>2</v>
      </c>
      <c r="X378">
        <v>2</v>
      </c>
      <c r="Y378">
        <v>0</v>
      </c>
      <c r="Z378">
        <v>1</v>
      </c>
    </row>
    <row r="379" spans="1:26" x14ac:dyDescent="0.25">
      <c r="A379">
        <v>784</v>
      </c>
      <c r="B379" t="s">
        <v>436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3</v>
      </c>
      <c r="P379">
        <v>0</v>
      </c>
      <c r="Q379">
        <v>3</v>
      </c>
      <c r="R379">
        <v>1</v>
      </c>
      <c r="S379">
        <v>2</v>
      </c>
      <c r="T379">
        <v>0</v>
      </c>
      <c r="U379">
        <v>2</v>
      </c>
      <c r="V379">
        <v>4</v>
      </c>
      <c r="W379">
        <v>3</v>
      </c>
      <c r="X379">
        <v>9</v>
      </c>
      <c r="Y379">
        <v>4</v>
      </c>
      <c r="Z379">
        <v>3</v>
      </c>
    </row>
    <row r="380" spans="1:26" x14ac:dyDescent="0.25">
      <c r="A380">
        <v>785</v>
      </c>
      <c r="B380" t="s">
        <v>437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11</v>
      </c>
      <c r="P380">
        <v>5</v>
      </c>
      <c r="Q380">
        <v>11</v>
      </c>
      <c r="R380">
        <v>2</v>
      </c>
      <c r="S380">
        <v>5</v>
      </c>
      <c r="T380">
        <v>3</v>
      </c>
      <c r="U380">
        <v>4</v>
      </c>
      <c r="V380">
        <v>3</v>
      </c>
      <c r="W380">
        <v>0</v>
      </c>
      <c r="X380">
        <v>2</v>
      </c>
      <c r="Y380">
        <v>3</v>
      </c>
      <c r="Z380">
        <v>1</v>
      </c>
    </row>
    <row r="381" spans="1:26" x14ac:dyDescent="0.25">
      <c r="A381">
        <v>786</v>
      </c>
      <c r="B381" t="s">
        <v>438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2</v>
      </c>
      <c r="Q381">
        <v>4</v>
      </c>
      <c r="R381">
        <v>0</v>
      </c>
      <c r="S381">
        <v>7</v>
      </c>
      <c r="T381">
        <v>1</v>
      </c>
      <c r="U381">
        <v>2</v>
      </c>
      <c r="V381">
        <v>1</v>
      </c>
      <c r="W381">
        <v>0</v>
      </c>
      <c r="X381">
        <v>2</v>
      </c>
      <c r="Y381">
        <v>0</v>
      </c>
      <c r="Z381">
        <v>0</v>
      </c>
    </row>
    <row r="382" spans="1:26" x14ac:dyDescent="0.25">
      <c r="A382">
        <v>787</v>
      </c>
      <c r="B382" t="s">
        <v>439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2</v>
      </c>
      <c r="P382">
        <v>2</v>
      </c>
      <c r="Q382">
        <v>13</v>
      </c>
      <c r="R382">
        <v>7</v>
      </c>
      <c r="S382">
        <v>3</v>
      </c>
      <c r="T382">
        <v>1</v>
      </c>
      <c r="U382">
        <v>5</v>
      </c>
      <c r="V382">
        <v>5</v>
      </c>
      <c r="W382">
        <v>0</v>
      </c>
      <c r="X382">
        <v>5</v>
      </c>
      <c r="Y382">
        <v>4</v>
      </c>
      <c r="Z382">
        <v>4</v>
      </c>
    </row>
    <row r="383" spans="1:26" x14ac:dyDescent="0.25">
      <c r="A383">
        <v>788</v>
      </c>
      <c r="B383" t="s">
        <v>440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1</v>
      </c>
      <c r="Q383">
        <v>0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0</v>
      </c>
      <c r="X383">
        <v>1</v>
      </c>
      <c r="Y383">
        <v>0</v>
      </c>
      <c r="Z383">
        <v>0</v>
      </c>
    </row>
    <row r="384" spans="1:26" x14ac:dyDescent="0.25">
      <c r="A384">
        <v>789</v>
      </c>
      <c r="B384" t="s">
        <v>441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2</v>
      </c>
      <c r="Q384">
        <v>0</v>
      </c>
      <c r="R384">
        <v>0</v>
      </c>
      <c r="S384">
        <v>5</v>
      </c>
      <c r="T384">
        <v>2</v>
      </c>
      <c r="U384">
        <v>1</v>
      </c>
      <c r="V384">
        <v>2</v>
      </c>
      <c r="W384">
        <v>2</v>
      </c>
      <c r="X384">
        <v>1</v>
      </c>
      <c r="Y384">
        <v>0</v>
      </c>
      <c r="Z384">
        <v>1</v>
      </c>
    </row>
    <row r="385" spans="1:26" x14ac:dyDescent="0.25">
      <c r="A385">
        <v>790</v>
      </c>
      <c r="B385" t="s">
        <v>442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0</v>
      </c>
      <c r="Q385">
        <v>2</v>
      </c>
      <c r="R385">
        <v>1</v>
      </c>
      <c r="S385">
        <v>2</v>
      </c>
      <c r="T385">
        <v>0</v>
      </c>
      <c r="U385">
        <v>2</v>
      </c>
      <c r="V385">
        <v>2</v>
      </c>
      <c r="W385">
        <v>2</v>
      </c>
      <c r="X385">
        <v>3</v>
      </c>
      <c r="Y385">
        <v>4</v>
      </c>
      <c r="Z385">
        <v>3</v>
      </c>
    </row>
    <row r="386" spans="1:26" x14ac:dyDescent="0.25">
      <c r="A386">
        <v>791</v>
      </c>
      <c r="B386" t="s">
        <v>443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2</v>
      </c>
      <c r="R386">
        <v>0</v>
      </c>
      <c r="S386">
        <v>1</v>
      </c>
      <c r="T386">
        <v>0</v>
      </c>
      <c r="U386">
        <v>1</v>
      </c>
      <c r="V386">
        <v>2</v>
      </c>
      <c r="W386">
        <v>1</v>
      </c>
      <c r="X386">
        <v>1</v>
      </c>
      <c r="Y386">
        <v>1</v>
      </c>
      <c r="Z386">
        <v>0</v>
      </c>
    </row>
    <row r="387" spans="1:26" x14ac:dyDescent="0.25">
      <c r="A387">
        <v>792</v>
      </c>
      <c r="B387" t="s">
        <v>444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1</v>
      </c>
      <c r="X387">
        <v>0</v>
      </c>
      <c r="Y387">
        <v>0</v>
      </c>
      <c r="Z387">
        <v>0</v>
      </c>
    </row>
    <row r="388" spans="1:26" x14ac:dyDescent="0.25">
      <c r="A388">
        <v>793</v>
      </c>
      <c r="B388" t="s">
        <v>445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2</v>
      </c>
      <c r="S388">
        <v>0</v>
      </c>
      <c r="T388">
        <v>1</v>
      </c>
      <c r="U388">
        <v>0</v>
      </c>
      <c r="V388">
        <v>0</v>
      </c>
      <c r="W388">
        <v>0</v>
      </c>
      <c r="X388">
        <v>1</v>
      </c>
      <c r="Y388">
        <v>1</v>
      </c>
      <c r="Z388">
        <v>0</v>
      </c>
    </row>
    <row r="389" spans="1:26" x14ac:dyDescent="0.25">
      <c r="A389">
        <v>794</v>
      </c>
      <c r="B389" t="s">
        <v>446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1</v>
      </c>
      <c r="Y389">
        <v>1</v>
      </c>
      <c r="Z389">
        <v>0</v>
      </c>
    </row>
    <row r="390" spans="1:26" x14ac:dyDescent="0.25">
      <c r="A390">
        <v>795</v>
      </c>
      <c r="B390" t="s">
        <v>447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796</v>
      </c>
      <c r="B391" t="s">
        <v>448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797</v>
      </c>
      <c r="B392" t="s">
        <v>449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3</v>
      </c>
      <c r="Q392">
        <v>1</v>
      </c>
      <c r="R392">
        <v>1</v>
      </c>
      <c r="S392">
        <v>2</v>
      </c>
      <c r="T392">
        <v>0</v>
      </c>
      <c r="U392">
        <v>0</v>
      </c>
      <c r="V392">
        <v>3</v>
      </c>
      <c r="W392">
        <v>0</v>
      </c>
      <c r="X392">
        <v>1</v>
      </c>
      <c r="Y392">
        <v>1</v>
      </c>
      <c r="Z392">
        <v>2</v>
      </c>
    </row>
    <row r="393" spans="1:26" x14ac:dyDescent="0.25">
      <c r="A393">
        <v>798</v>
      </c>
      <c r="B393" t="s">
        <v>450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1</v>
      </c>
      <c r="Q393">
        <v>0</v>
      </c>
      <c r="R393">
        <v>0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799</v>
      </c>
      <c r="B394" t="s">
        <v>451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1</v>
      </c>
      <c r="P394">
        <v>0</v>
      </c>
      <c r="Q394">
        <v>1</v>
      </c>
      <c r="R394">
        <v>2</v>
      </c>
      <c r="S394">
        <v>1</v>
      </c>
      <c r="T394">
        <v>2</v>
      </c>
      <c r="U394">
        <v>3</v>
      </c>
      <c r="V394">
        <v>3</v>
      </c>
      <c r="W394">
        <v>2</v>
      </c>
      <c r="X394">
        <v>3</v>
      </c>
      <c r="Y394">
        <v>1</v>
      </c>
      <c r="Z394">
        <v>2</v>
      </c>
    </row>
    <row r="395" spans="1:26" x14ac:dyDescent="0.25">
      <c r="A395">
        <v>800</v>
      </c>
      <c r="B395" t="s">
        <v>452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1</v>
      </c>
      <c r="Q395">
        <v>1</v>
      </c>
      <c r="R395">
        <v>2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801</v>
      </c>
      <c r="B396" t="s">
        <v>453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1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802</v>
      </c>
      <c r="B397" t="s">
        <v>454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2</v>
      </c>
      <c r="P397">
        <v>1</v>
      </c>
      <c r="Q397">
        <v>2</v>
      </c>
      <c r="R397">
        <v>1</v>
      </c>
      <c r="S397">
        <v>2</v>
      </c>
      <c r="T397">
        <v>0</v>
      </c>
      <c r="U397">
        <v>0</v>
      </c>
      <c r="V397">
        <v>2</v>
      </c>
      <c r="W397">
        <v>1</v>
      </c>
      <c r="X397">
        <v>1</v>
      </c>
      <c r="Y397">
        <v>3</v>
      </c>
      <c r="Z397">
        <v>2</v>
      </c>
    </row>
    <row r="398" spans="1:26" x14ac:dyDescent="0.25">
      <c r="A398">
        <v>803</v>
      </c>
      <c r="B398" t="s">
        <v>455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1</v>
      </c>
      <c r="T398">
        <v>3</v>
      </c>
      <c r="U398">
        <v>24</v>
      </c>
      <c r="V398">
        <v>1</v>
      </c>
      <c r="W398">
        <v>3</v>
      </c>
      <c r="X398">
        <v>1</v>
      </c>
      <c r="Y398">
        <v>0</v>
      </c>
      <c r="Z398">
        <v>0</v>
      </c>
    </row>
    <row r="399" spans="1:26" x14ac:dyDescent="0.25">
      <c r="A399">
        <v>804</v>
      </c>
      <c r="B399" t="s">
        <v>456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805</v>
      </c>
      <c r="B400" t="s">
        <v>457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806</v>
      </c>
      <c r="B401" t="s">
        <v>458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807</v>
      </c>
      <c r="B402" t="s">
        <v>459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808</v>
      </c>
      <c r="B403" t="s">
        <v>460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809</v>
      </c>
      <c r="B404" t="s">
        <v>461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3</v>
      </c>
      <c r="P404">
        <v>9</v>
      </c>
      <c r="Q404">
        <v>10</v>
      </c>
      <c r="R404">
        <v>18</v>
      </c>
      <c r="S404">
        <v>6</v>
      </c>
      <c r="T404">
        <v>10</v>
      </c>
      <c r="U404">
        <v>18</v>
      </c>
      <c r="V404">
        <v>9</v>
      </c>
      <c r="W404">
        <v>14</v>
      </c>
      <c r="X404">
        <v>18</v>
      </c>
      <c r="Y404">
        <v>9</v>
      </c>
      <c r="Z404">
        <v>3</v>
      </c>
    </row>
    <row r="405" spans="1:26" x14ac:dyDescent="0.25">
      <c r="A405">
        <v>810</v>
      </c>
      <c r="B405" t="s">
        <v>462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1</v>
      </c>
      <c r="Q405">
        <v>2</v>
      </c>
      <c r="R405">
        <v>0</v>
      </c>
      <c r="S405">
        <v>0</v>
      </c>
      <c r="T405">
        <v>1</v>
      </c>
      <c r="U405">
        <v>0</v>
      </c>
      <c r="V405">
        <v>2</v>
      </c>
      <c r="W405">
        <v>2</v>
      </c>
      <c r="X405">
        <v>1</v>
      </c>
      <c r="Y405">
        <v>0</v>
      </c>
      <c r="Z405">
        <v>0</v>
      </c>
    </row>
    <row r="406" spans="1:26" x14ac:dyDescent="0.25">
      <c r="A406">
        <v>811</v>
      </c>
      <c r="B406" t="s">
        <v>463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</v>
      </c>
      <c r="P406">
        <v>9</v>
      </c>
      <c r="Q406">
        <v>4</v>
      </c>
      <c r="R406">
        <v>26</v>
      </c>
      <c r="S406">
        <v>7</v>
      </c>
      <c r="T406">
        <v>7</v>
      </c>
      <c r="U406">
        <v>6</v>
      </c>
      <c r="V406">
        <v>16</v>
      </c>
      <c r="W406">
        <v>16</v>
      </c>
      <c r="X406">
        <v>7</v>
      </c>
      <c r="Y406">
        <v>11</v>
      </c>
      <c r="Z406">
        <v>3</v>
      </c>
    </row>
    <row r="407" spans="1:26" x14ac:dyDescent="0.25">
      <c r="A407">
        <v>812</v>
      </c>
      <c r="B407" t="s">
        <v>464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1</v>
      </c>
      <c r="P407">
        <v>1</v>
      </c>
      <c r="Q407">
        <v>2</v>
      </c>
      <c r="R407">
        <v>4</v>
      </c>
      <c r="S407">
        <v>2</v>
      </c>
      <c r="T407">
        <v>0</v>
      </c>
      <c r="U407">
        <v>2</v>
      </c>
      <c r="V407">
        <v>3</v>
      </c>
      <c r="W407">
        <v>2</v>
      </c>
      <c r="X407">
        <v>3</v>
      </c>
      <c r="Y407">
        <v>4</v>
      </c>
      <c r="Z407">
        <v>0</v>
      </c>
    </row>
    <row r="408" spans="1:26" x14ac:dyDescent="0.25">
      <c r="A408">
        <v>813</v>
      </c>
      <c r="B408" t="s">
        <v>465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2</v>
      </c>
      <c r="Q408">
        <v>1</v>
      </c>
      <c r="R408">
        <v>1</v>
      </c>
      <c r="S408">
        <v>1</v>
      </c>
      <c r="T408">
        <v>1</v>
      </c>
      <c r="U408">
        <v>9</v>
      </c>
      <c r="V408">
        <v>1</v>
      </c>
      <c r="W408">
        <v>3</v>
      </c>
      <c r="X408">
        <v>2</v>
      </c>
      <c r="Y408">
        <v>1</v>
      </c>
      <c r="Z408">
        <v>0</v>
      </c>
    </row>
    <row r="409" spans="1:26" x14ac:dyDescent="0.25">
      <c r="A409">
        <v>814</v>
      </c>
      <c r="B409" t="s">
        <v>466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</v>
      </c>
      <c r="P409">
        <v>6</v>
      </c>
      <c r="Q409">
        <v>1</v>
      </c>
      <c r="R409">
        <v>1</v>
      </c>
      <c r="S409">
        <v>1</v>
      </c>
      <c r="T409">
        <v>4</v>
      </c>
      <c r="U409">
        <v>1</v>
      </c>
      <c r="V409">
        <v>2</v>
      </c>
      <c r="W409">
        <v>1</v>
      </c>
      <c r="X409">
        <v>7</v>
      </c>
      <c r="Y409">
        <v>4</v>
      </c>
      <c r="Z409">
        <v>1</v>
      </c>
    </row>
    <row r="410" spans="1:26" x14ac:dyDescent="0.25">
      <c r="A410">
        <v>815</v>
      </c>
      <c r="B410" t="s">
        <v>467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1</v>
      </c>
      <c r="R410">
        <v>3</v>
      </c>
      <c r="S410">
        <v>4</v>
      </c>
      <c r="T410">
        <v>1</v>
      </c>
      <c r="U410">
        <v>4</v>
      </c>
      <c r="V410">
        <v>0</v>
      </c>
      <c r="W410">
        <v>1</v>
      </c>
      <c r="X410">
        <v>1</v>
      </c>
      <c r="Y410">
        <v>1</v>
      </c>
      <c r="Z410">
        <v>10</v>
      </c>
    </row>
    <row r="411" spans="1:26" x14ac:dyDescent="0.25">
      <c r="A411">
        <v>816</v>
      </c>
      <c r="B411" t="s">
        <v>468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1</v>
      </c>
      <c r="Q411">
        <v>2</v>
      </c>
      <c r="R411">
        <v>0</v>
      </c>
      <c r="S411">
        <v>0</v>
      </c>
      <c r="T411">
        <v>1</v>
      </c>
      <c r="U411">
        <v>0</v>
      </c>
      <c r="V411">
        <v>0</v>
      </c>
      <c r="W411">
        <v>0</v>
      </c>
      <c r="X411">
        <v>0</v>
      </c>
      <c r="Y411">
        <v>1</v>
      </c>
      <c r="Z411">
        <v>3</v>
      </c>
    </row>
    <row r="412" spans="1:26" x14ac:dyDescent="0.25">
      <c r="A412">
        <v>817</v>
      </c>
      <c r="B412" t="s">
        <v>469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3</v>
      </c>
      <c r="P412">
        <v>0</v>
      </c>
      <c r="Q412">
        <v>1</v>
      </c>
      <c r="R412">
        <v>4</v>
      </c>
      <c r="S412">
        <v>16</v>
      </c>
      <c r="T412">
        <v>4</v>
      </c>
      <c r="U412">
        <v>4</v>
      </c>
      <c r="V412">
        <v>4</v>
      </c>
      <c r="W412">
        <v>3</v>
      </c>
      <c r="X412">
        <v>6</v>
      </c>
      <c r="Y412">
        <v>4</v>
      </c>
      <c r="Z412">
        <v>11</v>
      </c>
    </row>
    <row r="413" spans="1:26" x14ac:dyDescent="0.25">
      <c r="A413">
        <v>818</v>
      </c>
      <c r="B413" t="s">
        <v>470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3</v>
      </c>
      <c r="R413">
        <v>2</v>
      </c>
      <c r="S413">
        <v>4</v>
      </c>
      <c r="T413">
        <v>4</v>
      </c>
      <c r="U413">
        <v>2</v>
      </c>
      <c r="V413">
        <v>2</v>
      </c>
      <c r="W413">
        <v>1</v>
      </c>
      <c r="X413">
        <v>1</v>
      </c>
      <c r="Y413">
        <v>0</v>
      </c>
      <c r="Z413">
        <v>5</v>
      </c>
    </row>
    <row r="414" spans="1:26" x14ac:dyDescent="0.25">
      <c r="A414">
        <v>819</v>
      </c>
      <c r="B414" t="s">
        <v>471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5</v>
      </c>
      <c r="Q414">
        <v>0</v>
      </c>
      <c r="R414">
        <v>0</v>
      </c>
      <c r="S414">
        <v>1</v>
      </c>
      <c r="T414">
        <v>1</v>
      </c>
      <c r="U414">
        <v>2</v>
      </c>
      <c r="V414">
        <v>0</v>
      </c>
      <c r="W414">
        <v>2</v>
      </c>
      <c r="X414">
        <v>1</v>
      </c>
      <c r="Y414">
        <v>5</v>
      </c>
      <c r="Z414">
        <v>5</v>
      </c>
    </row>
    <row r="415" spans="1:26" x14ac:dyDescent="0.25">
      <c r="A415">
        <v>820</v>
      </c>
      <c r="B415" t="s">
        <v>472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1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2</v>
      </c>
      <c r="X415">
        <v>1</v>
      </c>
      <c r="Y415">
        <v>0</v>
      </c>
      <c r="Z415">
        <v>1</v>
      </c>
    </row>
    <row r="416" spans="1:26" x14ac:dyDescent="0.25">
      <c r="A416">
        <v>821</v>
      </c>
      <c r="B416" t="s">
        <v>473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1</v>
      </c>
      <c r="Q416">
        <v>1</v>
      </c>
      <c r="R416">
        <v>1</v>
      </c>
      <c r="S416">
        <v>2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1</v>
      </c>
      <c r="Z416">
        <v>21</v>
      </c>
    </row>
    <row r="417" spans="1:26" x14ac:dyDescent="0.25">
      <c r="A417">
        <v>822</v>
      </c>
      <c r="B417" t="s">
        <v>474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823</v>
      </c>
      <c r="B418" t="s">
        <v>475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1</v>
      </c>
      <c r="R418">
        <v>1</v>
      </c>
      <c r="S418">
        <v>0</v>
      </c>
      <c r="T418">
        <v>1</v>
      </c>
      <c r="U418">
        <v>0</v>
      </c>
      <c r="V418">
        <v>1</v>
      </c>
      <c r="W418">
        <v>1</v>
      </c>
      <c r="X418">
        <v>3</v>
      </c>
      <c r="Y418">
        <v>2</v>
      </c>
      <c r="Z418">
        <v>2</v>
      </c>
    </row>
    <row r="419" spans="1:26" x14ac:dyDescent="0.25">
      <c r="A419">
        <v>824</v>
      </c>
      <c r="B419" t="s">
        <v>476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3</v>
      </c>
      <c r="R419">
        <v>2</v>
      </c>
      <c r="S419">
        <v>2</v>
      </c>
      <c r="T419">
        <v>0</v>
      </c>
      <c r="U419">
        <v>1</v>
      </c>
      <c r="V419">
        <v>2</v>
      </c>
      <c r="W419">
        <v>1</v>
      </c>
      <c r="X419">
        <v>1</v>
      </c>
      <c r="Y419">
        <v>0</v>
      </c>
      <c r="Z419">
        <v>5</v>
      </c>
    </row>
    <row r="420" spans="1:26" x14ac:dyDescent="0.25">
      <c r="A420">
        <v>825</v>
      </c>
      <c r="B420" t="s">
        <v>477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1</v>
      </c>
      <c r="T420">
        <v>0</v>
      </c>
      <c r="U420">
        <v>1</v>
      </c>
      <c r="V420">
        <v>0</v>
      </c>
      <c r="W420">
        <v>1</v>
      </c>
      <c r="X420">
        <v>1</v>
      </c>
      <c r="Y420">
        <v>4</v>
      </c>
      <c r="Z420">
        <v>5</v>
      </c>
    </row>
    <row r="421" spans="1:26" x14ac:dyDescent="0.25">
      <c r="A421">
        <v>826</v>
      </c>
      <c r="B421" t="s">
        <v>478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2</v>
      </c>
      <c r="X421">
        <v>1</v>
      </c>
      <c r="Y421">
        <v>0</v>
      </c>
      <c r="Z421">
        <v>1</v>
      </c>
    </row>
    <row r="422" spans="1:26" x14ac:dyDescent="0.25">
      <c r="A422">
        <v>827</v>
      </c>
      <c r="B422" t="s">
        <v>479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6</v>
      </c>
      <c r="S422">
        <v>3</v>
      </c>
      <c r="T422">
        <v>7</v>
      </c>
      <c r="U422">
        <v>0</v>
      </c>
      <c r="V422">
        <v>4</v>
      </c>
      <c r="W422">
        <v>0</v>
      </c>
      <c r="X422">
        <v>2</v>
      </c>
      <c r="Y422">
        <v>2</v>
      </c>
      <c r="Z422">
        <v>1</v>
      </c>
    </row>
    <row r="423" spans="1:26" x14ac:dyDescent="0.25">
      <c r="A423">
        <v>828</v>
      </c>
      <c r="B423" t="s">
        <v>480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1</v>
      </c>
      <c r="R423">
        <v>0</v>
      </c>
      <c r="S423">
        <v>0</v>
      </c>
      <c r="T423">
        <v>0</v>
      </c>
      <c r="U423">
        <v>0</v>
      </c>
      <c r="V423">
        <v>1</v>
      </c>
      <c r="W423">
        <v>0</v>
      </c>
      <c r="X423">
        <v>1</v>
      </c>
      <c r="Y423">
        <v>0</v>
      </c>
      <c r="Z423">
        <v>0</v>
      </c>
    </row>
    <row r="424" spans="1:26" x14ac:dyDescent="0.25">
      <c r="A424">
        <v>829</v>
      </c>
      <c r="B424" t="s">
        <v>481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6</v>
      </c>
      <c r="S424">
        <v>3</v>
      </c>
      <c r="T424">
        <v>6</v>
      </c>
      <c r="U424">
        <v>1</v>
      </c>
      <c r="V424">
        <v>2</v>
      </c>
      <c r="W424">
        <v>1</v>
      </c>
      <c r="X424">
        <v>2</v>
      </c>
      <c r="Y424">
        <v>6</v>
      </c>
      <c r="Z424">
        <v>5</v>
      </c>
    </row>
    <row r="425" spans="1:26" x14ac:dyDescent="0.25">
      <c r="A425">
        <v>830</v>
      </c>
      <c r="B425" t="s">
        <v>482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2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0</v>
      </c>
      <c r="Y425">
        <v>0</v>
      </c>
      <c r="Z425">
        <v>1</v>
      </c>
    </row>
    <row r="426" spans="1:26" x14ac:dyDescent="0.25">
      <c r="A426">
        <v>831</v>
      </c>
      <c r="B426" t="s">
        <v>483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1</v>
      </c>
      <c r="R426">
        <v>0</v>
      </c>
      <c r="S426">
        <v>4</v>
      </c>
      <c r="T426">
        <v>4</v>
      </c>
      <c r="U426">
        <v>1</v>
      </c>
      <c r="V426">
        <v>1</v>
      </c>
      <c r="W426">
        <v>0</v>
      </c>
      <c r="X426">
        <v>2</v>
      </c>
      <c r="Y426">
        <v>1</v>
      </c>
      <c r="Z426">
        <v>1</v>
      </c>
    </row>
    <row r="427" spans="1:26" x14ac:dyDescent="0.25">
      <c r="A427">
        <v>832</v>
      </c>
      <c r="B427" t="s">
        <v>484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3</v>
      </c>
      <c r="Q427">
        <v>0</v>
      </c>
      <c r="R427">
        <v>0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0</v>
      </c>
      <c r="Y427">
        <v>2</v>
      </c>
      <c r="Z427">
        <v>1</v>
      </c>
    </row>
    <row r="428" spans="1:26" x14ac:dyDescent="0.25">
      <c r="A428">
        <v>833</v>
      </c>
      <c r="B428" t="s">
        <v>485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1</v>
      </c>
      <c r="V428">
        <v>1</v>
      </c>
      <c r="W428">
        <v>0</v>
      </c>
      <c r="X428">
        <v>0</v>
      </c>
      <c r="Y428">
        <v>1</v>
      </c>
      <c r="Z428">
        <v>10</v>
      </c>
    </row>
    <row r="429" spans="1:26" x14ac:dyDescent="0.25">
      <c r="A429">
        <v>834</v>
      </c>
      <c r="B429" t="s">
        <v>486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1</v>
      </c>
    </row>
    <row r="430" spans="1:26" x14ac:dyDescent="0.25">
      <c r="A430">
        <v>835</v>
      </c>
      <c r="B430" t="s">
        <v>487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2</v>
      </c>
      <c r="R430">
        <v>0</v>
      </c>
      <c r="S430">
        <v>2</v>
      </c>
      <c r="T430">
        <v>0</v>
      </c>
      <c r="U430">
        <v>3</v>
      </c>
      <c r="V430">
        <v>0</v>
      </c>
      <c r="W430">
        <v>1</v>
      </c>
      <c r="X430">
        <v>1</v>
      </c>
      <c r="Y430">
        <v>1</v>
      </c>
      <c r="Z430">
        <v>4</v>
      </c>
    </row>
    <row r="431" spans="1:26" x14ac:dyDescent="0.25">
      <c r="A431">
        <v>836</v>
      </c>
      <c r="B431" t="s">
        <v>488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1</v>
      </c>
      <c r="X431">
        <v>1</v>
      </c>
      <c r="Y431">
        <v>0</v>
      </c>
      <c r="Z431">
        <v>0</v>
      </c>
    </row>
    <row r="432" spans="1:26" x14ac:dyDescent="0.25">
      <c r="A432">
        <v>837</v>
      </c>
      <c r="B432" t="s">
        <v>489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1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838</v>
      </c>
      <c r="B433" t="s">
        <v>490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1</v>
      </c>
      <c r="R433">
        <v>1</v>
      </c>
      <c r="S433">
        <v>1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839</v>
      </c>
      <c r="B434" t="s">
        <v>491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1</v>
      </c>
      <c r="T434">
        <v>1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840</v>
      </c>
      <c r="B435" t="s">
        <v>492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841</v>
      </c>
      <c r="B436" t="s">
        <v>493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842</v>
      </c>
      <c r="B437" t="s">
        <v>494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843</v>
      </c>
      <c r="B438" t="s">
        <v>495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9</v>
      </c>
    </row>
    <row r="439" spans="1:26" x14ac:dyDescent="0.25">
      <c r="A439">
        <v>844</v>
      </c>
      <c r="B439" t="s">
        <v>496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845</v>
      </c>
      <c r="B440" t="s">
        <v>497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1</v>
      </c>
      <c r="P440">
        <v>2</v>
      </c>
      <c r="Q440">
        <v>1</v>
      </c>
      <c r="R440">
        <v>7</v>
      </c>
      <c r="S440">
        <v>1</v>
      </c>
      <c r="T440">
        <v>1</v>
      </c>
      <c r="U440">
        <v>2</v>
      </c>
      <c r="V440">
        <v>3</v>
      </c>
      <c r="W440">
        <v>3</v>
      </c>
      <c r="X440">
        <v>4</v>
      </c>
      <c r="Y440">
        <v>4</v>
      </c>
      <c r="Z440">
        <v>6</v>
      </c>
    </row>
    <row r="441" spans="1:26" x14ac:dyDescent="0.25">
      <c r="A441">
        <v>846</v>
      </c>
      <c r="B441" t="s">
        <v>498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1</v>
      </c>
      <c r="R441">
        <v>3</v>
      </c>
      <c r="S441">
        <v>2</v>
      </c>
      <c r="T441">
        <v>2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1</v>
      </c>
    </row>
    <row r="442" spans="1:26" x14ac:dyDescent="0.25">
      <c r="A442">
        <v>847</v>
      </c>
      <c r="B442" t="s">
        <v>499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3</v>
      </c>
      <c r="S442">
        <v>3</v>
      </c>
      <c r="T442">
        <v>10</v>
      </c>
      <c r="U442">
        <v>18</v>
      </c>
      <c r="V442">
        <v>2</v>
      </c>
      <c r="W442">
        <v>18</v>
      </c>
      <c r="X442">
        <v>20</v>
      </c>
      <c r="Y442">
        <v>29</v>
      </c>
      <c r="Z442">
        <v>29</v>
      </c>
    </row>
    <row r="443" spans="1:26" x14ac:dyDescent="0.25">
      <c r="A443">
        <v>848</v>
      </c>
      <c r="B443" t="s">
        <v>500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2</v>
      </c>
    </row>
    <row r="444" spans="1:26" x14ac:dyDescent="0.25">
      <c r="A444">
        <v>849</v>
      </c>
      <c r="B444" t="s">
        <v>501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1</v>
      </c>
      <c r="Q444">
        <v>0</v>
      </c>
      <c r="R444">
        <v>0</v>
      </c>
      <c r="S444">
        <v>0</v>
      </c>
      <c r="T444">
        <v>0</v>
      </c>
      <c r="U444">
        <v>4</v>
      </c>
      <c r="V444">
        <v>1</v>
      </c>
      <c r="W444">
        <v>4</v>
      </c>
      <c r="X444">
        <v>3</v>
      </c>
      <c r="Y444">
        <v>1</v>
      </c>
      <c r="Z444">
        <v>0</v>
      </c>
    </row>
    <row r="445" spans="1:26" x14ac:dyDescent="0.25">
      <c r="A445">
        <v>850</v>
      </c>
      <c r="B445" t="s">
        <v>502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</v>
      </c>
      <c r="P445">
        <v>0</v>
      </c>
      <c r="Q445">
        <v>2</v>
      </c>
      <c r="R445">
        <v>1</v>
      </c>
      <c r="S445">
        <v>1</v>
      </c>
      <c r="T445">
        <v>0</v>
      </c>
      <c r="U445">
        <v>0</v>
      </c>
      <c r="V445">
        <v>1</v>
      </c>
      <c r="W445">
        <v>0</v>
      </c>
      <c r="X445">
        <v>0</v>
      </c>
      <c r="Y445">
        <v>0</v>
      </c>
      <c r="Z445">
        <v>1</v>
      </c>
    </row>
    <row r="446" spans="1:26" x14ac:dyDescent="0.25">
      <c r="A446">
        <v>851</v>
      </c>
      <c r="B446" t="s">
        <v>503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11</v>
      </c>
      <c r="P446">
        <v>5</v>
      </c>
      <c r="Q446">
        <v>10</v>
      </c>
      <c r="R446">
        <v>0</v>
      </c>
      <c r="S446">
        <v>2</v>
      </c>
      <c r="T446">
        <v>2</v>
      </c>
      <c r="U446">
        <v>1</v>
      </c>
      <c r="V446">
        <v>38</v>
      </c>
      <c r="W446">
        <v>-1</v>
      </c>
      <c r="X446">
        <v>16</v>
      </c>
      <c r="Y446">
        <v>0</v>
      </c>
      <c r="Z446">
        <v>-9</v>
      </c>
    </row>
    <row r="447" spans="1:26" x14ac:dyDescent="0.25">
      <c r="A447">
        <v>852</v>
      </c>
      <c r="B447" t="s">
        <v>504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1</v>
      </c>
      <c r="S447">
        <v>7</v>
      </c>
      <c r="T447">
        <v>1</v>
      </c>
      <c r="U447">
        <v>2</v>
      </c>
      <c r="V447">
        <v>1</v>
      </c>
      <c r="W447">
        <v>0</v>
      </c>
      <c r="X447">
        <v>3</v>
      </c>
      <c r="Y447">
        <v>-1</v>
      </c>
      <c r="Z447">
        <v>-3</v>
      </c>
    </row>
    <row r="448" spans="1:26" x14ac:dyDescent="0.25">
      <c r="A448">
        <v>853</v>
      </c>
      <c r="B448" t="s">
        <v>505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-1</v>
      </c>
      <c r="P448">
        <v>2</v>
      </c>
      <c r="Q448">
        <v>63</v>
      </c>
      <c r="R448">
        <v>4</v>
      </c>
      <c r="S448">
        <v>-8</v>
      </c>
      <c r="T448">
        <v>7</v>
      </c>
      <c r="U448">
        <v>39</v>
      </c>
      <c r="V448">
        <v>1</v>
      </c>
      <c r="W448">
        <v>-3</v>
      </c>
      <c r="X448">
        <v>2</v>
      </c>
      <c r="Y448">
        <v>6</v>
      </c>
      <c r="Z448">
        <v>-5</v>
      </c>
    </row>
    <row r="449" spans="1:26" x14ac:dyDescent="0.25">
      <c r="A449">
        <v>854</v>
      </c>
      <c r="B449" t="s">
        <v>506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2</v>
      </c>
      <c r="Q449">
        <v>-3</v>
      </c>
      <c r="R449">
        <v>-1</v>
      </c>
      <c r="S449">
        <v>-3</v>
      </c>
      <c r="T449">
        <v>-4</v>
      </c>
      <c r="U449">
        <v>-2</v>
      </c>
      <c r="V449">
        <v>-2</v>
      </c>
      <c r="W449">
        <v>-1</v>
      </c>
      <c r="X449">
        <v>0</v>
      </c>
      <c r="Y449">
        <v>0</v>
      </c>
      <c r="Z449">
        <v>-5</v>
      </c>
    </row>
    <row r="450" spans="1:26" x14ac:dyDescent="0.25">
      <c r="A450">
        <v>855</v>
      </c>
      <c r="B450" t="s">
        <v>507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-1</v>
      </c>
      <c r="P450">
        <v>-3</v>
      </c>
      <c r="Q450">
        <v>0</v>
      </c>
      <c r="R450">
        <v>0</v>
      </c>
      <c r="S450">
        <v>4</v>
      </c>
      <c r="T450">
        <v>1</v>
      </c>
      <c r="U450">
        <v>0</v>
      </c>
      <c r="V450">
        <v>2</v>
      </c>
      <c r="W450">
        <v>0</v>
      </c>
      <c r="X450">
        <v>1</v>
      </c>
      <c r="Y450">
        <v>-5</v>
      </c>
      <c r="Z450">
        <v>-4</v>
      </c>
    </row>
    <row r="451" spans="1:26" x14ac:dyDescent="0.25">
      <c r="A451">
        <v>856</v>
      </c>
      <c r="B451" t="s">
        <v>508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3</v>
      </c>
      <c r="P451">
        <v>0</v>
      </c>
      <c r="Q451">
        <v>2</v>
      </c>
      <c r="R451">
        <v>1</v>
      </c>
      <c r="S451">
        <v>2</v>
      </c>
      <c r="T451">
        <v>0</v>
      </c>
      <c r="U451">
        <v>2</v>
      </c>
      <c r="V451">
        <v>4</v>
      </c>
      <c r="W451">
        <v>1</v>
      </c>
      <c r="X451">
        <v>8</v>
      </c>
      <c r="Y451">
        <v>4</v>
      </c>
      <c r="Z451">
        <v>2</v>
      </c>
    </row>
    <row r="452" spans="1:26" x14ac:dyDescent="0.25">
      <c r="A452">
        <v>857</v>
      </c>
      <c r="B452" t="s">
        <v>509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11</v>
      </c>
      <c r="P452">
        <v>4</v>
      </c>
      <c r="Q452">
        <v>10</v>
      </c>
      <c r="R452">
        <v>1</v>
      </c>
      <c r="S452">
        <v>3</v>
      </c>
      <c r="T452">
        <v>3</v>
      </c>
      <c r="U452">
        <v>4</v>
      </c>
      <c r="V452">
        <v>3</v>
      </c>
      <c r="W452">
        <v>0</v>
      </c>
      <c r="X452">
        <v>2</v>
      </c>
      <c r="Y452">
        <v>2</v>
      </c>
      <c r="Z452">
        <v>-20</v>
      </c>
    </row>
    <row r="453" spans="1:26" x14ac:dyDescent="0.25">
      <c r="A453">
        <v>858</v>
      </c>
      <c r="B453" t="s">
        <v>510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2</v>
      </c>
      <c r="Q453">
        <v>4</v>
      </c>
      <c r="R453">
        <v>0</v>
      </c>
      <c r="S453">
        <v>7</v>
      </c>
      <c r="T453">
        <v>1</v>
      </c>
      <c r="U453">
        <v>2</v>
      </c>
      <c r="V453">
        <v>1</v>
      </c>
      <c r="W453">
        <v>0</v>
      </c>
      <c r="X453">
        <v>2</v>
      </c>
      <c r="Y453">
        <v>0</v>
      </c>
      <c r="Z453">
        <v>0</v>
      </c>
    </row>
    <row r="454" spans="1:26" x14ac:dyDescent="0.25">
      <c r="A454">
        <v>859</v>
      </c>
      <c r="B454" t="s">
        <v>511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2</v>
      </c>
      <c r="P454">
        <v>2</v>
      </c>
      <c r="Q454">
        <v>12</v>
      </c>
      <c r="R454">
        <v>6</v>
      </c>
      <c r="S454">
        <v>3</v>
      </c>
      <c r="T454">
        <v>0</v>
      </c>
      <c r="U454">
        <v>5</v>
      </c>
      <c r="V454">
        <v>4</v>
      </c>
      <c r="W454">
        <v>-1</v>
      </c>
      <c r="X454">
        <v>2</v>
      </c>
      <c r="Y454">
        <v>2</v>
      </c>
      <c r="Z454">
        <v>2</v>
      </c>
    </row>
    <row r="455" spans="1:26" x14ac:dyDescent="0.25">
      <c r="A455">
        <v>860</v>
      </c>
      <c r="B455" t="s">
        <v>512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1</v>
      </c>
      <c r="Q455">
        <v>-3</v>
      </c>
      <c r="R455">
        <v>-1</v>
      </c>
      <c r="S455">
        <v>-1</v>
      </c>
      <c r="T455">
        <v>0</v>
      </c>
      <c r="U455">
        <v>-1</v>
      </c>
      <c r="V455">
        <v>-2</v>
      </c>
      <c r="W455">
        <v>-1</v>
      </c>
      <c r="X455">
        <v>0</v>
      </c>
      <c r="Y455">
        <v>0</v>
      </c>
      <c r="Z455">
        <v>-5</v>
      </c>
    </row>
    <row r="456" spans="1:26" x14ac:dyDescent="0.25">
      <c r="A456">
        <v>861</v>
      </c>
      <c r="B456" t="s">
        <v>513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0</v>
      </c>
      <c r="R456">
        <v>0</v>
      </c>
      <c r="S456">
        <v>4</v>
      </c>
      <c r="T456">
        <v>2</v>
      </c>
      <c r="U456">
        <v>0</v>
      </c>
      <c r="V456">
        <v>2</v>
      </c>
      <c r="W456">
        <v>1</v>
      </c>
      <c r="X456">
        <v>0</v>
      </c>
      <c r="Y456">
        <v>-4</v>
      </c>
      <c r="Z456">
        <v>-4</v>
      </c>
    </row>
    <row r="457" spans="1:26" x14ac:dyDescent="0.25">
      <c r="A457">
        <v>862</v>
      </c>
      <c r="B457" t="s">
        <v>514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0</v>
      </c>
      <c r="Q457">
        <v>2</v>
      </c>
      <c r="R457">
        <v>1</v>
      </c>
      <c r="S457">
        <v>2</v>
      </c>
      <c r="T457">
        <v>0</v>
      </c>
      <c r="U457">
        <v>2</v>
      </c>
      <c r="V457">
        <v>2</v>
      </c>
      <c r="W457">
        <v>0</v>
      </c>
      <c r="X457">
        <v>2</v>
      </c>
      <c r="Y457">
        <v>4</v>
      </c>
      <c r="Z457">
        <v>2</v>
      </c>
    </row>
    <row r="458" spans="1:26" x14ac:dyDescent="0.25">
      <c r="A458">
        <v>863</v>
      </c>
      <c r="B458" t="s">
        <v>515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-6</v>
      </c>
      <c r="S458">
        <v>-2</v>
      </c>
      <c r="T458">
        <v>-7</v>
      </c>
      <c r="U458">
        <v>1</v>
      </c>
      <c r="V458">
        <v>-2</v>
      </c>
      <c r="W458">
        <v>1</v>
      </c>
      <c r="X458">
        <v>-1</v>
      </c>
      <c r="Y458">
        <v>-1</v>
      </c>
      <c r="Z458">
        <v>-1</v>
      </c>
    </row>
    <row r="459" spans="1:26" x14ac:dyDescent="0.25">
      <c r="A459">
        <v>864</v>
      </c>
      <c r="B459" t="s">
        <v>516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-1</v>
      </c>
      <c r="R459">
        <v>0</v>
      </c>
      <c r="S459">
        <v>0</v>
      </c>
      <c r="T459">
        <v>0</v>
      </c>
      <c r="U459">
        <v>0</v>
      </c>
      <c r="V459">
        <v>-1</v>
      </c>
      <c r="W459">
        <v>1</v>
      </c>
      <c r="X459">
        <v>-1</v>
      </c>
      <c r="Y459">
        <v>0</v>
      </c>
      <c r="Z459">
        <v>0</v>
      </c>
    </row>
    <row r="460" spans="1:26" x14ac:dyDescent="0.25">
      <c r="A460">
        <v>865</v>
      </c>
      <c r="B460" t="s">
        <v>517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-4</v>
      </c>
      <c r="S460">
        <v>-3</v>
      </c>
      <c r="T460">
        <v>-5</v>
      </c>
      <c r="U460">
        <v>-1</v>
      </c>
      <c r="V460">
        <v>-2</v>
      </c>
      <c r="W460">
        <v>-1</v>
      </c>
      <c r="X460">
        <v>-1</v>
      </c>
      <c r="Y460">
        <v>-5</v>
      </c>
      <c r="Z460">
        <v>-5</v>
      </c>
    </row>
    <row r="461" spans="1:26" x14ac:dyDescent="0.25">
      <c r="A461">
        <v>866</v>
      </c>
      <c r="B461" t="s">
        <v>518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-2</v>
      </c>
      <c r="S461">
        <v>0</v>
      </c>
      <c r="T461">
        <v>0</v>
      </c>
      <c r="U461">
        <v>-1</v>
      </c>
      <c r="V461">
        <v>0</v>
      </c>
      <c r="W461">
        <v>0</v>
      </c>
      <c r="X461">
        <v>1</v>
      </c>
      <c r="Y461">
        <v>1</v>
      </c>
      <c r="Z461">
        <v>-1</v>
      </c>
    </row>
    <row r="462" spans="1:26" x14ac:dyDescent="0.25">
      <c r="A462">
        <v>867</v>
      </c>
      <c r="B462" t="s">
        <v>519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-1</v>
      </c>
      <c r="P462">
        <v>0</v>
      </c>
      <c r="Q462">
        <v>-1</v>
      </c>
      <c r="R462">
        <v>0</v>
      </c>
      <c r="S462">
        <v>-4</v>
      </c>
      <c r="T462">
        <v>-4</v>
      </c>
      <c r="U462">
        <v>-1</v>
      </c>
      <c r="V462">
        <v>0</v>
      </c>
      <c r="W462">
        <v>0</v>
      </c>
      <c r="X462">
        <v>-2</v>
      </c>
      <c r="Y462">
        <v>-1</v>
      </c>
      <c r="Z462">
        <v>-1</v>
      </c>
    </row>
    <row r="463" spans="1:26" x14ac:dyDescent="0.25">
      <c r="A463">
        <v>868</v>
      </c>
      <c r="B463" t="s">
        <v>520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0</v>
      </c>
      <c r="S463">
        <v>0</v>
      </c>
      <c r="T463">
        <v>0</v>
      </c>
      <c r="U463">
        <v>-1</v>
      </c>
      <c r="V463">
        <v>0</v>
      </c>
      <c r="W463">
        <v>0</v>
      </c>
      <c r="X463">
        <v>0</v>
      </c>
      <c r="Y463">
        <v>-2</v>
      </c>
      <c r="Z463">
        <v>-1</v>
      </c>
    </row>
    <row r="464" spans="1:26" x14ac:dyDescent="0.25">
      <c r="A464">
        <v>869</v>
      </c>
      <c r="B464" t="s">
        <v>521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3</v>
      </c>
      <c r="Q464">
        <v>1</v>
      </c>
      <c r="R464">
        <v>1</v>
      </c>
      <c r="S464">
        <v>2</v>
      </c>
      <c r="T464">
        <v>0</v>
      </c>
      <c r="U464">
        <v>-1</v>
      </c>
      <c r="V464">
        <v>2</v>
      </c>
      <c r="W464">
        <v>0</v>
      </c>
      <c r="X464">
        <v>1</v>
      </c>
      <c r="Y464">
        <v>0</v>
      </c>
      <c r="Z464">
        <v>-8</v>
      </c>
    </row>
    <row r="465" spans="1:26" x14ac:dyDescent="0.25">
      <c r="A465">
        <v>870</v>
      </c>
      <c r="B465" t="s">
        <v>522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-1</v>
      </c>
      <c r="R465">
        <v>0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0</v>
      </c>
      <c r="Y465">
        <v>0</v>
      </c>
      <c r="Z465">
        <v>-1</v>
      </c>
    </row>
    <row r="466" spans="1:26" x14ac:dyDescent="0.25">
      <c r="A466">
        <v>871</v>
      </c>
      <c r="B466" t="s">
        <v>523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1</v>
      </c>
      <c r="P466">
        <v>0</v>
      </c>
      <c r="Q466">
        <v>-1</v>
      </c>
      <c r="R466">
        <v>2</v>
      </c>
      <c r="S466">
        <v>-1</v>
      </c>
      <c r="T466">
        <v>2</v>
      </c>
      <c r="U466">
        <v>0</v>
      </c>
      <c r="V466">
        <v>3</v>
      </c>
      <c r="W466">
        <v>1</v>
      </c>
      <c r="X466">
        <v>2</v>
      </c>
      <c r="Y466">
        <v>0</v>
      </c>
      <c r="Z466">
        <v>-2</v>
      </c>
    </row>
    <row r="467" spans="1:26" x14ac:dyDescent="0.25">
      <c r="A467">
        <v>872</v>
      </c>
      <c r="B467" t="s">
        <v>524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1</v>
      </c>
      <c r="Q467">
        <v>1</v>
      </c>
      <c r="R467">
        <v>2</v>
      </c>
      <c r="S467">
        <v>0</v>
      </c>
      <c r="T467">
        <v>0</v>
      </c>
      <c r="U467">
        <v>0</v>
      </c>
      <c r="V467">
        <v>0</v>
      </c>
      <c r="W467">
        <v>-1</v>
      </c>
      <c r="X467">
        <v>-1</v>
      </c>
      <c r="Y467">
        <v>0</v>
      </c>
      <c r="Z467">
        <v>0</v>
      </c>
    </row>
    <row r="468" spans="1:26" x14ac:dyDescent="0.25">
      <c r="A468">
        <v>873</v>
      </c>
      <c r="B468" t="s">
        <v>525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-1</v>
      </c>
      <c r="T468">
        <v>0</v>
      </c>
      <c r="U468">
        <v>0</v>
      </c>
      <c r="V468">
        <v>1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874</v>
      </c>
      <c r="B469" t="s">
        <v>526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2</v>
      </c>
      <c r="P469">
        <v>1</v>
      </c>
      <c r="Q469">
        <v>1</v>
      </c>
      <c r="R469">
        <v>0</v>
      </c>
      <c r="S469">
        <v>1</v>
      </c>
      <c r="T469">
        <v>0</v>
      </c>
      <c r="U469">
        <v>0</v>
      </c>
      <c r="V469">
        <v>2</v>
      </c>
      <c r="W469">
        <v>1</v>
      </c>
      <c r="X469">
        <v>1</v>
      </c>
      <c r="Y469">
        <v>3</v>
      </c>
      <c r="Z469">
        <v>2</v>
      </c>
    </row>
    <row r="470" spans="1:26" x14ac:dyDescent="0.25">
      <c r="A470">
        <v>875</v>
      </c>
      <c r="B470" t="s">
        <v>527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2</v>
      </c>
      <c r="U470">
        <v>24</v>
      </c>
      <c r="V470">
        <v>1</v>
      </c>
      <c r="W470">
        <v>3</v>
      </c>
      <c r="X470">
        <v>-1</v>
      </c>
      <c r="Y470">
        <v>0</v>
      </c>
      <c r="Z470">
        <v>-1</v>
      </c>
    </row>
    <row r="471" spans="1:26" x14ac:dyDescent="0.25">
      <c r="A471">
        <v>876</v>
      </c>
      <c r="B471" t="s">
        <v>528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-1</v>
      </c>
      <c r="Q471">
        <v>-1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877</v>
      </c>
      <c r="B472" t="s">
        <v>529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878</v>
      </c>
      <c r="B473" t="s">
        <v>530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879</v>
      </c>
      <c r="B474" t="s">
        <v>531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-9</v>
      </c>
    </row>
    <row r="475" spans="1:26" x14ac:dyDescent="0.25">
      <c r="A475">
        <v>880</v>
      </c>
      <c r="B475" t="s">
        <v>532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881</v>
      </c>
      <c r="B476" t="s">
        <v>533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2</v>
      </c>
      <c r="P476">
        <v>7</v>
      </c>
      <c r="Q476">
        <v>9</v>
      </c>
      <c r="R476">
        <v>11</v>
      </c>
      <c r="S476">
        <v>5</v>
      </c>
      <c r="T476">
        <v>9</v>
      </c>
      <c r="U476">
        <v>16</v>
      </c>
      <c r="V476">
        <v>6</v>
      </c>
      <c r="W476">
        <v>11</v>
      </c>
      <c r="X476">
        <v>14</v>
      </c>
      <c r="Y476">
        <v>5</v>
      </c>
      <c r="Z476">
        <v>-3</v>
      </c>
    </row>
    <row r="477" spans="1:26" x14ac:dyDescent="0.25">
      <c r="A477">
        <v>882</v>
      </c>
      <c r="B477" t="s">
        <v>534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1</v>
      </c>
      <c r="Q477">
        <v>1</v>
      </c>
      <c r="R477">
        <v>-3</v>
      </c>
      <c r="S477">
        <v>-2</v>
      </c>
      <c r="T477">
        <v>-1</v>
      </c>
      <c r="U477">
        <v>0</v>
      </c>
      <c r="V477">
        <v>2</v>
      </c>
      <c r="W477">
        <v>2</v>
      </c>
      <c r="X477">
        <v>1</v>
      </c>
      <c r="Y477">
        <v>0</v>
      </c>
      <c r="Z477">
        <v>-1</v>
      </c>
    </row>
    <row r="478" spans="1:26" x14ac:dyDescent="0.25">
      <c r="A478">
        <v>883</v>
      </c>
      <c r="B478" t="s">
        <v>535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1</v>
      </c>
      <c r="P478">
        <v>9</v>
      </c>
      <c r="Q478">
        <v>3</v>
      </c>
      <c r="R478">
        <v>23</v>
      </c>
      <c r="S478">
        <v>4</v>
      </c>
      <c r="T478">
        <v>-3</v>
      </c>
      <c r="U478">
        <v>-12</v>
      </c>
      <c r="V478">
        <v>14</v>
      </c>
      <c r="W478">
        <v>-2</v>
      </c>
      <c r="X478">
        <v>-13</v>
      </c>
      <c r="Y478">
        <v>-18</v>
      </c>
      <c r="Z478">
        <v>-26</v>
      </c>
    </row>
    <row r="479" spans="1:26" x14ac:dyDescent="0.25">
      <c r="A479">
        <v>884</v>
      </c>
      <c r="B479" t="s">
        <v>536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</v>
      </c>
      <c r="P479">
        <v>1</v>
      </c>
      <c r="Q479">
        <v>2</v>
      </c>
      <c r="R479">
        <v>4</v>
      </c>
      <c r="S479">
        <v>2</v>
      </c>
      <c r="T479">
        <v>0</v>
      </c>
      <c r="U479">
        <v>2</v>
      </c>
      <c r="V479">
        <v>3</v>
      </c>
      <c r="W479">
        <v>2</v>
      </c>
      <c r="X479">
        <v>3</v>
      </c>
      <c r="Y479">
        <v>4</v>
      </c>
      <c r="Z479">
        <v>-2</v>
      </c>
    </row>
    <row r="480" spans="1:26" x14ac:dyDescent="0.25">
      <c r="A480">
        <v>885</v>
      </c>
      <c r="B480" t="s">
        <v>537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1</v>
      </c>
      <c r="Q480">
        <v>1</v>
      </c>
      <c r="R480">
        <v>1</v>
      </c>
      <c r="S480">
        <v>1</v>
      </c>
      <c r="T480">
        <v>1</v>
      </c>
      <c r="U480">
        <v>5</v>
      </c>
      <c r="V480">
        <v>0</v>
      </c>
      <c r="W480">
        <v>-1</v>
      </c>
      <c r="X480">
        <v>-1</v>
      </c>
      <c r="Y480">
        <v>0</v>
      </c>
      <c r="Z480">
        <v>0</v>
      </c>
    </row>
    <row r="481" spans="1:26" x14ac:dyDescent="0.25">
      <c r="A481">
        <v>886</v>
      </c>
      <c r="B481" t="s">
        <v>538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6</v>
      </c>
      <c r="Q481">
        <v>-1</v>
      </c>
      <c r="R481">
        <v>0</v>
      </c>
      <c r="S481">
        <v>0</v>
      </c>
      <c r="T481">
        <v>4</v>
      </c>
      <c r="U481">
        <v>1</v>
      </c>
      <c r="V481">
        <v>1</v>
      </c>
      <c r="W481">
        <v>1</v>
      </c>
      <c r="X481">
        <v>7</v>
      </c>
      <c r="Y481">
        <v>4</v>
      </c>
      <c r="Z481">
        <v>0</v>
      </c>
    </row>
    <row r="482" spans="1:26" x14ac:dyDescent="0.25">
      <c r="A482">
        <v>887</v>
      </c>
      <c r="B482" t="s">
        <v>539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25</v>
      </c>
      <c r="P482">
        <v>22</v>
      </c>
      <c r="Q482">
        <v>35</v>
      </c>
      <c r="R482">
        <v>24</v>
      </c>
      <c r="S482">
        <v>21</v>
      </c>
      <c r="T482">
        <v>19</v>
      </c>
      <c r="U482">
        <v>52</v>
      </c>
      <c r="V482">
        <v>56</v>
      </c>
      <c r="W482">
        <v>18</v>
      </c>
      <c r="X482">
        <v>40</v>
      </c>
      <c r="Y482">
        <v>15</v>
      </c>
      <c r="Z482">
        <v>7</v>
      </c>
    </row>
    <row r="483" spans="1:26" x14ac:dyDescent="0.25">
      <c r="A483">
        <v>888</v>
      </c>
      <c r="B483" t="s">
        <v>540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6</v>
      </c>
      <c r="Q483">
        <v>10</v>
      </c>
      <c r="R483">
        <v>1</v>
      </c>
      <c r="S483">
        <v>14</v>
      </c>
      <c r="T483">
        <v>4</v>
      </c>
      <c r="U483">
        <v>5</v>
      </c>
      <c r="V483">
        <v>4</v>
      </c>
      <c r="W483">
        <v>3</v>
      </c>
      <c r="X483">
        <v>6</v>
      </c>
      <c r="Y483">
        <v>0</v>
      </c>
      <c r="Z483">
        <v>0</v>
      </c>
    </row>
    <row r="484" spans="1:26" x14ac:dyDescent="0.25">
      <c r="A484">
        <v>889</v>
      </c>
      <c r="B484" t="s">
        <v>541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6</v>
      </c>
      <c r="P484">
        <v>14</v>
      </c>
      <c r="Q484">
        <v>82</v>
      </c>
      <c r="R484">
        <v>45</v>
      </c>
      <c r="S484">
        <v>19</v>
      </c>
      <c r="T484">
        <v>22</v>
      </c>
      <c r="U484">
        <v>57</v>
      </c>
      <c r="V484">
        <v>29</v>
      </c>
      <c r="W484">
        <v>18</v>
      </c>
      <c r="X484">
        <v>24</v>
      </c>
      <c r="Y484">
        <v>27</v>
      </c>
      <c r="Z484">
        <v>15</v>
      </c>
    </row>
    <row r="485" spans="1:26" x14ac:dyDescent="0.25">
      <c r="A485">
        <v>890</v>
      </c>
      <c r="B485" t="s">
        <v>542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1</v>
      </c>
      <c r="P485">
        <v>5</v>
      </c>
      <c r="Q485">
        <v>3</v>
      </c>
      <c r="R485">
        <v>8</v>
      </c>
      <c r="S485">
        <v>4</v>
      </c>
      <c r="T485">
        <v>0</v>
      </c>
      <c r="U485">
        <v>2</v>
      </c>
      <c r="V485">
        <v>3</v>
      </c>
      <c r="W485">
        <v>2</v>
      </c>
      <c r="X485">
        <v>6</v>
      </c>
      <c r="Y485">
        <v>5</v>
      </c>
      <c r="Z485">
        <v>0</v>
      </c>
    </row>
    <row r="486" spans="1:26" x14ac:dyDescent="0.25">
      <c r="A486">
        <v>891</v>
      </c>
      <c r="B486" t="s">
        <v>543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6</v>
      </c>
      <c r="Q486">
        <v>1</v>
      </c>
      <c r="R486">
        <v>1</v>
      </c>
      <c r="S486">
        <v>11</v>
      </c>
      <c r="T486">
        <v>5</v>
      </c>
      <c r="U486">
        <v>12</v>
      </c>
      <c r="V486">
        <v>7</v>
      </c>
      <c r="W486">
        <v>7</v>
      </c>
      <c r="X486">
        <v>5</v>
      </c>
      <c r="Y486">
        <v>1</v>
      </c>
      <c r="Z486">
        <v>2</v>
      </c>
    </row>
    <row r="487" spans="1:26" x14ac:dyDescent="0.25">
      <c r="A487">
        <v>892</v>
      </c>
      <c r="B487" t="s">
        <v>544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8</v>
      </c>
      <c r="P487">
        <v>7</v>
      </c>
      <c r="Q487">
        <v>8</v>
      </c>
      <c r="R487">
        <v>4</v>
      </c>
      <c r="S487">
        <v>7</v>
      </c>
      <c r="T487">
        <v>4</v>
      </c>
      <c r="U487">
        <v>5</v>
      </c>
      <c r="V487">
        <v>10</v>
      </c>
      <c r="W487">
        <v>7</v>
      </c>
      <c r="X487">
        <v>20</v>
      </c>
      <c r="Y487">
        <v>15</v>
      </c>
      <c r="Z487">
        <v>9</v>
      </c>
    </row>
    <row r="488" spans="1:26" x14ac:dyDescent="0.25">
      <c r="A488">
        <v>893</v>
      </c>
      <c r="B488" t="s">
        <v>545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3</v>
      </c>
      <c r="Q488">
        <v>4</v>
      </c>
      <c r="R488">
        <v>17</v>
      </c>
      <c r="S488">
        <v>11</v>
      </c>
      <c r="T488">
        <v>10</v>
      </c>
      <c r="U488">
        <v>7</v>
      </c>
      <c r="V488">
        <v>8</v>
      </c>
      <c r="W488">
        <v>4</v>
      </c>
      <c r="X488">
        <v>9</v>
      </c>
      <c r="Y488">
        <v>9</v>
      </c>
      <c r="Z488">
        <v>49</v>
      </c>
    </row>
    <row r="489" spans="1:26" x14ac:dyDescent="0.25">
      <c r="A489">
        <v>894</v>
      </c>
      <c r="B489" t="s">
        <v>546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3</v>
      </c>
      <c r="P489">
        <v>3</v>
      </c>
      <c r="Q489">
        <v>6</v>
      </c>
      <c r="R489">
        <v>3</v>
      </c>
      <c r="S489">
        <v>2</v>
      </c>
      <c r="T489">
        <v>3</v>
      </c>
      <c r="U489">
        <v>0</v>
      </c>
      <c r="V489">
        <v>1</v>
      </c>
      <c r="W489">
        <v>0</v>
      </c>
      <c r="X489">
        <v>1</v>
      </c>
      <c r="Y489">
        <v>1</v>
      </c>
      <c r="Z489">
        <v>5</v>
      </c>
    </row>
    <row r="490" spans="1:26" x14ac:dyDescent="0.25">
      <c r="A490">
        <v>895</v>
      </c>
      <c r="B490" t="s">
        <v>547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6</v>
      </c>
      <c r="P490">
        <v>0</v>
      </c>
      <c r="Q490">
        <v>8</v>
      </c>
      <c r="R490">
        <v>14</v>
      </c>
      <c r="S490">
        <v>24</v>
      </c>
      <c r="T490">
        <v>21</v>
      </c>
      <c r="U490">
        <v>26</v>
      </c>
      <c r="V490">
        <v>9</v>
      </c>
      <c r="W490">
        <v>24</v>
      </c>
      <c r="X490">
        <v>32</v>
      </c>
      <c r="Y490">
        <v>42</v>
      </c>
      <c r="Z490">
        <v>51</v>
      </c>
    </row>
    <row r="491" spans="1:26" x14ac:dyDescent="0.25">
      <c r="A491">
        <v>896</v>
      </c>
      <c r="B491" t="s">
        <v>548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6</v>
      </c>
      <c r="R491">
        <v>6</v>
      </c>
      <c r="S491">
        <v>6</v>
      </c>
      <c r="T491">
        <v>4</v>
      </c>
      <c r="U491">
        <v>4</v>
      </c>
      <c r="V491">
        <v>4</v>
      </c>
      <c r="W491">
        <v>3</v>
      </c>
      <c r="X491">
        <v>3</v>
      </c>
      <c r="Y491">
        <v>0</v>
      </c>
      <c r="Z491">
        <v>13</v>
      </c>
    </row>
    <row r="492" spans="1:26" x14ac:dyDescent="0.25">
      <c r="A492">
        <v>897</v>
      </c>
      <c r="B492" t="s">
        <v>549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2</v>
      </c>
      <c r="P492">
        <v>6</v>
      </c>
      <c r="Q492">
        <v>1</v>
      </c>
      <c r="R492">
        <v>0</v>
      </c>
      <c r="S492">
        <v>7</v>
      </c>
      <c r="T492">
        <v>5</v>
      </c>
      <c r="U492">
        <v>8</v>
      </c>
      <c r="V492">
        <v>2</v>
      </c>
      <c r="W492">
        <v>7</v>
      </c>
      <c r="X492">
        <v>7</v>
      </c>
      <c r="Y492">
        <v>11</v>
      </c>
      <c r="Z492">
        <v>20</v>
      </c>
    </row>
    <row r="493" spans="1:26" x14ac:dyDescent="0.25">
      <c r="A493">
        <v>898</v>
      </c>
      <c r="B493" t="s">
        <v>550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3</v>
      </c>
      <c r="Q493">
        <v>4</v>
      </c>
      <c r="R493">
        <v>2</v>
      </c>
      <c r="S493">
        <v>2</v>
      </c>
      <c r="T493">
        <v>0</v>
      </c>
      <c r="U493">
        <v>1</v>
      </c>
      <c r="V493">
        <v>1</v>
      </c>
      <c r="W493">
        <v>4</v>
      </c>
      <c r="X493">
        <v>2</v>
      </c>
      <c r="Y493">
        <v>2</v>
      </c>
      <c r="Z493">
        <v>4</v>
      </c>
    </row>
    <row r="494" spans="1:26" x14ac:dyDescent="0.25">
      <c r="A494">
        <v>899</v>
      </c>
      <c r="B494" t="s">
        <v>551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23928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900</v>
      </c>
      <c r="B495" t="s">
        <v>552</v>
      </c>
      <c r="C495">
        <v>1977</v>
      </c>
      <c r="D495">
        <v>2183</v>
      </c>
      <c r="E495">
        <v>2311</v>
      </c>
      <c r="F495">
        <v>2002</v>
      </c>
      <c r="G495">
        <v>1979</v>
      </c>
      <c r="H495">
        <v>1943</v>
      </c>
      <c r="I495">
        <v>2066</v>
      </c>
      <c r="J495">
        <v>1950</v>
      </c>
      <c r="K495">
        <v>2046</v>
      </c>
      <c r="L495">
        <v>1981</v>
      </c>
      <c r="M495">
        <v>2032</v>
      </c>
      <c r="N495">
        <v>1914</v>
      </c>
      <c r="O495">
        <v>1813</v>
      </c>
      <c r="P495">
        <v>1860</v>
      </c>
      <c r="Q495">
        <v>2406</v>
      </c>
      <c r="R495">
        <v>1968</v>
      </c>
      <c r="S495">
        <v>1951</v>
      </c>
      <c r="T495">
        <v>1847</v>
      </c>
      <c r="U495">
        <v>1831</v>
      </c>
      <c r="V495">
        <v>1933</v>
      </c>
      <c r="W495">
        <v>2029</v>
      </c>
      <c r="X495">
        <v>2139</v>
      </c>
      <c r="Y495">
        <v>1996</v>
      </c>
      <c r="Z495">
        <v>2153</v>
      </c>
    </row>
    <row r="496" spans="1:26" x14ac:dyDescent="0.25">
      <c r="A496">
        <v>901</v>
      </c>
      <c r="B496" t="s">
        <v>553</v>
      </c>
      <c r="C496">
        <v>0</v>
      </c>
      <c r="D496">
        <v>0</v>
      </c>
      <c r="E496">
        <v>2800</v>
      </c>
      <c r="F496">
        <v>0</v>
      </c>
      <c r="G496">
        <v>0</v>
      </c>
      <c r="H496">
        <v>2800</v>
      </c>
      <c r="I496">
        <v>0</v>
      </c>
      <c r="J496">
        <v>0</v>
      </c>
      <c r="K496">
        <v>2800</v>
      </c>
      <c r="L496">
        <v>0</v>
      </c>
      <c r="M496">
        <v>0</v>
      </c>
      <c r="N496">
        <v>2800</v>
      </c>
      <c r="O496">
        <v>0</v>
      </c>
      <c r="P496">
        <v>0</v>
      </c>
      <c r="Q496">
        <v>34386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361</v>
      </c>
    </row>
    <row r="497" spans="1:26" x14ac:dyDescent="0.25">
      <c r="A497">
        <v>902</v>
      </c>
      <c r="B497" t="s">
        <v>554</v>
      </c>
      <c r="C497">
        <v>4622</v>
      </c>
      <c r="D497">
        <v>9372</v>
      </c>
      <c r="E497">
        <v>9160</v>
      </c>
      <c r="F497">
        <v>8896</v>
      </c>
      <c r="G497">
        <v>8870</v>
      </c>
      <c r="H497">
        <v>8892</v>
      </c>
      <c r="I497">
        <v>8889</v>
      </c>
      <c r="J497">
        <v>8953</v>
      </c>
      <c r="K497">
        <v>9193</v>
      </c>
      <c r="L497">
        <v>8883</v>
      </c>
      <c r="M497">
        <v>8896</v>
      </c>
      <c r="N497">
        <v>8854</v>
      </c>
      <c r="O497">
        <v>9549</v>
      </c>
      <c r="P497">
        <v>10448</v>
      </c>
      <c r="Q497">
        <v>9349</v>
      </c>
      <c r="R497">
        <v>8494</v>
      </c>
      <c r="S497">
        <v>8483</v>
      </c>
      <c r="T497">
        <v>8720</v>
      </c>
      <c r="U497">
        <v>8373</v>
      </c>
      <c r="V497">
        <v>8606</v>
      </c>
      <c r="W497">
        <v>8604</v>
      </c>
      <c r="X497">
        <v>8622</v>
      </c>
      <c r="Y497">
        <v>7421</v>
      </c>
      <c r="Z497">
        <v>8843</v>
      </c>
    </row>
    <row r="498" spans="1:26" x14ac:dyDescent="0.25">
      <c r="A498">
        <v>903</v>
      </c>
      <c r="B498" t="s">
        <v>555</v>
      </c>
      <c r="C498">
        <v>3611</v>
      </c>
      <c r="D498">
        <v>3639</v>
      </c>
      <c r="E498">
        <v>3685</v>
      </c>
      <c r="F498">
        <v>3691</v>
      </c>
      <c r="G498">
        <v>3723</v>
      </c>
      <c r="H498">
        <v>3736</v>
      </c>
      <c r="I498">
        <v>3747</v>
      </c>
      <c r="J498">
        <v>3727</v>
      </c>
      <c r="K498">
        <v>3796</v>
      </c>
      <c r="L498">
        <v>3721</v>
      </c>
      <c r="M498">
        <v>3722</v>
      </c>
      <c r="N498">
        <v>3711</v>
      </c>
      <c r="O498">
        <v>3243</v>
      </c>
      <c r="P498">
        <v>5251</v>
      </c>
      <c r="Q498">
        <v>4320</v>
      </c>
      <c r="R498">
        <v>2663</v>
      </c>
      <c r="S498">
        <v>2683</v>
      </c>
      <c r="T498">
        <v>2506</v>
      </c>
      <c r="U498">
        <v>3068</v>
      </c>
      <c r="V498">
        <v>2791</v>
      </c>
      <c r="W498">
        <v>2645</v>
      </c>
      <c r="X498">
        <v>2204</v>
      </c>
      <c r="Y498">
        <v>1853</v>
      </c>
      <c r="Z498">
        <v>2342</v>
      </c>
    </row>
    <row r="499" spans="1:26" x14ac:dyDescent="0.25">
      <c r="A499">
        <v>904</v>
      </c>
      <c r="B499" t="s">
        <v>556</v>
      </c>
      <c r="C499">
        <v>11623</v>
      </c>
      <c r="D499">
        <v>13723</v>
      </c>
      <c r="E499">
        <v>15824</v>
      </c>
      <c r="F499">
        <v>16805</v>
      </c>
      <c r="G499">
        <v>17785</v>
      </c>
      <c r="H499">
        <v>18905</v>
      </c>
      <c r="I499">
        <v>19886</v>
      </c>
      <c r="J499">
        <v>18905</v>
      </c>
      <c r="K499">
        <v>21986</v>
      </c>
      <c r="L499">
        <v>18905</v>
      </c>
      <c r="M499">
        <v>18905</v>
      </c>
      <c r="N499">
        <v>16805</v>
      </c>
      <c r="O499">
        <v>13824</v>
      </c>
      <c r="P499">
        <v>11085</v>
      </c>
      <c r="Q499">
        <v>16116</v>
      </c>
      <c r="R499">
        <v>17469</v>
      </c>
      <c r="S499">
        <v>40576</v>
      </c>
      <c r="T499">
        <v>25500</v>
      </c>
      <c r="U499">
        <v>9900</v>
      </c>
      <c r="V499">
        <v>30380</v>
      </c>
      <c r="W499">
        <v>19470</v>
      </c>
      <c r="X499">
        <v>40497</v>
      </c>
      <c r="Y499">
        <v>11437</v>
      </c>
      <c r="Z499">
        <v>43913</v>
      </c>
    </row>
    <row r="500" spans="1:26" x14ac:dyDescent="0.25">
      <c r="A500">
        <v>905</v>
      </c>
      <c r="B500" t="s">
        <v>557</v>
      </c>
      <c r="C500">
        <v>20641</v>
      </c>
      <c r="D500">
        <v>24109</v>
      </c>
      <c r="E500">
        <v>27576</v>
      </c>
      <c r="F500">
        <v>27739</v>
      </c>
      <c r="G500">
        <v>27903</v>
      </c>
      <c r="H500">
        <v>31207</v>
      </c>
      <c r="I500">
        <v>31370</v>
      </c>
      <c r="J500">
        <v>31207</v>
      </c>
      <c r="K500">
        <v>34838</v>
      </c>
      <c r="L500">
        <v>31207</v>
      </c>
      <c r="M500">
        <v>31207</v>
      </c>
      <c r="N500">
        <v>27739</v>
      </c>
      <c r="O500">
        <v>7308</v>
      </c>
      <c r="P500">
        <v>11705</v>
      </c>
      <c r="Q500">
        <v>2166</v>
      </c>
      <c r="R500">
        <v>22454</v>
      </c>
      <c r="S500">
        <v>60275</v>
      </c>
      <c r="T500">
        <v>56835</v>
      </c>
      <c r="U500">
        <v>13480</v>
      </c>
      <c r="V500">
        <v>62140</v>
      </c>
      <c r="W500">
        <v>77135</v>
      </c>
      <c r="X500">
        <v>47014</v>
      </c>
      <c r="Y500">
        <v>81405</v>
      </c>
      <c r="Z500">
        <v>64060</v>
      </c>
    </row>
    <row r="501" spans="1:26" x14ac:dyDescent="0.25">
      <c r="A501">
        <v>906</v>
      </c>
      <c r="B501" t="s">
        <v>558</v>
      </c>
      <c r="C501">
        <v>27278</v>
      </c>
      <c r="D501">
        <v>32151</v>
      </c>
      <c r="E501">
        <v>37024</v>
      </c>
      <c r="F501">
        <v>38985</v>
      </c>
      <c r="G501">
        <v>40946</v>
      </c>
      <c r="H501">
        <v>43858</v>
      </c>
      <c r="I501">
        <v>45819</v>
      </c>
      <c r="J501">
        <v>43858</v>
      </c>
      <c r="K501">
        <v>50692</v>
      </c>
      <c r="L501">
        <v>43858</v>
      </c>
      <c r="M501">
        <v>43858</v>
      </c>
      <c r="N501">
        <v>38985</v>
      </c>
      <c r="O501">
        <v>38045</v>
      </c>
      <c r="P501">
        <v>45464</v>
      </c>
      <c r="Q501">
        <v>11692</v>
      </c>
      <c r="R501">
        <v>8916</v>
      </c>
      <c r="S501">
        <v>25120</v>
      </c>
      <c r="T501">
        <v>23115</v>
      </c>
      <c r="U501">
        <v>54779</v>
      </c>
      <c r="V501">
        <v>17925</v>
      </c>
      <c r="W501">
        <v>63919</v>
      </c>
      <c r="X501">
        <v>21527</v>
      </c>
      <c r="Y501">
        <v>34265</v>
      </c>
      <c r="Z501">
        <v>37646</v>
      </c>
    </row>
    <row r="502" spans="1:26" x14ac:dyDescent="0.25">
      <c r="A502">
        <v>907</v>
      </c>
      <c r="B502" t="s">
        <v>559</v>
      </c>
      <c r="C502">
        <v>7619</v>
      </c>
      <c r="D502">
        <v>8952</v>
      </c>
      <c r="E502">
        <v>10285</v>
      </c>
      <c r="F502">
        <v>10667</v>
      </c>
      <c r="G502">
        <v>11048</v>
      </c>
      <c r="H502">
        <v>12000</v>
      </c>
      <c r="I502">
        <v>12381</v>
      </c>
      <c r="J502">
        <v>12000</v>
      </c>
      <c r="K502">
        <v>13715</v>
      </c>
      <c r="L502">
        <v>12000</v>
      </c>
      <c r="M502">
        <v>12000</v>
      </c>
      <c r="N502">
        <v>10667</v>
      </c>
      <c r="O502">
        <v>0</v>
      </c>
      <c r="P502">
        <v>0</v>
      </c>
      <c r="Q502">
        <v>3632</v>
      </c>
      <c r="R502">
        <v>4323</v>
      </c>
      <c r="S502">
        <v>6091</v>
      </c>
      <c r="T502">
        <v>3000</v>
      </c>
      <c r="U502">
        <v>1461</v>
      </c>
      <c r="V502">
        <v>300</v>
      </c>
      <c r="W502">
        <v>8049</v>
      </c>
      <c r="X502">
        <v>386</v>
      </c>
      <c r="Y502">
        <v>504</v>
      </c>
      <c r="Z502">
        <v>1175</v>
      </c>
    </row>
    <row r="503" spans="1:26" x14ac:dyDescent="0.25">
      <c r="A503">
        <v>908</v>
      </c>
      <c r="B503" t="s">
        <v>560</v>
      </c>
      <c r="C503">
        <v>10615</v>
      </c>
      <c r="D503">
        <v>12547</v>
      </c>
      <c r="E503">
        <v>14480</v>
      </c>
      <c r="F503">
        <v>15461</v>
      </c>
      <c r="G503">
        <v>16441</v>
      </c>
      <c r="H503">
        <v>17393</v>
      </c>
      <c r="I503">
        <v>18374</v>
      </c>
      <c r="J503">
        <v>17393</v>
      </c>
      <c r="K503">
        <v>20306</v>
      </c>
      <c r="L503">
        <v>17393</v>
      </c>
      <c r="M503">
        <v>17393</v>
      </c>
      <c r="N503">
        <v>15461</v>
      </c>
      <c r="O503">
        <v>93</v>
      </c>
      <c r="P503">
        <v>5696</v>
      </c>
      <c r="Q503">
        <v>3840</v>
      </c>
      <c r="R503">
        <v>3746</v>
      </c>
      <c r="S503">
        <v>7704</v>
      </c>
      <c r="T503">
        <v>2202</v>
      </c>
      <c r="U503">
        <v>38691</v>
      </c>
      <c r="V503">
        <v>43659</v>
      </c>
      <c r="W503">
        <v>4087</v>
      </c>
      <c r="X503">
        <v>1450</v>
      </c>
      <c r="Y503">
        <v>6312</v>
      </c>
      <c r="Z503">
        <v>12277</v>
      </c>
    </row>
    <row r="504" spans="1:26" x14ac:dyDescent="0.25">
      <c r="A504">
        <v>909</v>
      </c>
      <c r="B504" t="s">
        <v>561</v>
      </c>
      <c r="C504">
        <v>15991</v>
      </c>
      <c r="D504">
        <v>18819</v>
      </c>
      <c r="E504">
        <v>21648</v>
      </c>
      <c r="F504">
        <v>22629</v>
      </c>
      <c r="G504">
        <v>23609</v>
      </c>
      <c r="H504">
        <v>25457</v>
      </c>
      <c r="I504">
        <v>26438</v>
      </c>
      <c r="J504">
        <v>25457</v>
      </c>
      <c r="K504">
        <v>29266</v>
      </c>
      <c r="L504">
        <v>25457</v>
      </c>
      <c r="M504">
        <v>25457</v>
      </c>
      <c r="N504">
        <v>22629</v>
      </c>
      <c r="O504">
        <v>20221</v>
      </c>
      <c r="P504">
        <v>21292</v>
      </c>
      <c r="Q504">
        <v>20982</v>
      </c>
      <c r="R504">
        <v>25333</v>
      </c>
      <c r="S504">
        <v>10570</v>
      </c>
      <c r="T504">
        <v>19458</v>
      </c>
      <c r="U504">
        <v>19110</v>
      </c>
      <c r="V504">
        <v>12896</v>
      </c>
      <c r="W504">
        <v>21456</v>
      </c>
      <c r="X504">
        <v>40164</v>
      </c>
      <c r="Y504">
        <v>53529</v>
      </c>
      <c r="Z504">
        <v>53743</v>
      </c>
    </row>
    <row r="505" spans="1:26" x14ac:dyDescent="0.25">
      <c r="A505">
        <v>915</v>
      </c>
      <c r="B505" t="s">
        <v>567</v>
      </c>
      <c r="C505">
        <v>10624</v>
      </c>
      <c r="D505">
        <v>8107</v>
      </c>
      <c r="E505">
        <v>8982</v>
      </c>
      <c r="F505">
        <v>8845</v>
      </c>
      <c r="G505">
        <v>8939</v>
      </c>
      <c r="H505">
        <v>9032</v>
      </c>
      <c r="I505">
        <v>9254</v>
      </c>
      <c r="J505">
        <v>9232</v>
      </c>
      <c r="K505">
        <v>9581</v>
      </c>
      <c r="L505">
        <v>9826</v>
      </c>
      <c r="M505">
        <v>9904</v>
      </c>
      <c r="N505">
        <v>10499</v>
      </c>
      <c r="O505">
        <v>10662</v>
      </c>
      <c r="P505">
        <v>8280</v>
      </c>
      <c r="Q505">
        <v>8298</v>
      </c>
      <c r="R505">
        <v>7740</v>
      </c>
      <c r="S505">
        <v>7540</v>
      </c>
      <c r="T505">
        <v>7712</v>
      </c>
      <c r="U505">
        <v>7596</v>
      </c>
      <c r="V505">
        <v>7607</v>
      </c>
      <c r="W505">
        <v>7696</v>
      </c>
      <c r="X505">
        <v>7615</v>
      </c>
      <c r="Y505">
        <v>7851</v>
      </c>
      <c r="Z505">
        <v>8543</v>
      </c>
    </row>
    <row r="506" spans="1:26" x14ac:dyDescent="0.25">
      <c r="A506">
        <v>916</v>
      </c>
      <c r="B506" t="s">
        <v>568</v>
      </c>
      <c r="C506">
        <v>1777</v>
      </c>
      <c r="D506">
        <v>-2128</v>
      </c>
      <c r="E506">
        <v>397</v>
      </c>
      <c r="F506">
        <v>1091</v>
      </c>
      <c r="G506">
        <v>314</v>
      </c>
      <c r="H506">
        <v>-514</v>
      </c>
      <c r="I506">
        <v>278</v>
      </c>
      <c r="J506">
        <v>661</v>
      </c>
      <c r="K506">
        <v>988</v>
      </c>
      <c r="L506">
        <v>1183</v>
      </c>
      <c r="M506">
        <v>1286</v>
      </c>
      <c r="N506">
        <v>1574</v>
      </c>
      <c r="O506">
        <v>2218</v>
      </c>
      <c r="P506">
        <v>-774</v>
      </c>
      <c r="Q506">
        <v>208</v>
      </c>
      <c r="R506">
        <v>81</v>
      </c>
      <c r="S506">
        <v>208</v>
      </c>
      <c r="T506">
        <v>168</v>
      </c>
      <c r="U506">
        <v>33</v>
      </c>
      <c r="V506">
        <v>312</v>
      </c>
      <c r="W506">
        <v>412</v>
      </c>
      <c r="X506">
        <v>547</v>
      </c>
      <c r="Y506">
        <v>210</v>
      </c>
      <c r="Z506">
        <v>2595</v>
      </c>
    </row>
    <row r="507" spans="1:26" x14ac:dyDescent="0.25">
      <c r="A507">
        <v>917</v>
      </c>
      <c r="B507" t="s">
        <v>569</v>
      </c>
      <c r="C507">
        <v>98</v>
      </c>
      <c r="D507">
        <v>112</v>
      </c>
      <c r="E507">
        <v>140</v>
      </c>
      <c r="F507">
        <v>112</v>
      </c>
      <c r="G507">
        <v>112</v>
      </c>
      <c r="H507">
        <v>112</v>
      </c>
      <c r="I507">
        <v>126</v>
      </c>
      <c r="J507">
        <v>112</v>
      </c>
      <c r="K507">
        <v>140</v>
      </c>
      <c r="L507">
        <v>154</v>
      </c>
      <c r="M507">
        <v>112</v>
      </c>
      <c r="N507">
        <v>70</v>
      </c>
      <c r="O507">
        <v>0</v>
      </c>
      <c r="P507">
        <v>47</v>
      </c>
      <c r="Q507">
        <v>7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918</v>
      </c>
      <c r="B508" t="s">
        <v>738</v>
      </c>
      <c r="C508">
        <v>16</v>
      </c>
      <c r="D508">
        <v>18</v>
      </c>
      <c r="E508">
        <v>23</v>
      </c>
      <c r="F508">
        <v>18</v>
      </c>
      <c r="G508">
        <v>18</v>
      </c>
      <c r="H508">
        <v>18</v>
      </c>
      <c r="I508">
        <v>20</v>
      </c>
      <c r="J508">
        <v>18</v>
      </c>
      <c r="K508">
        <v>23</v>
      </c>
      <c r="L508">
        <v>25</v>
      </c>
      <c r="M508">
        <v>18</v>
      </c>
      <c r="N508">
        <v>11</v>
      </c>
      <c r="O508">
        <v>132</v>
      </c>
      <c r="P508">
        <v>118</v>
      </c>
      <c r="Q508">
        <v>0</v>
      </c>
      <c r="R508">
        <v>22</v>
      </c>
      <c r="S508">
        <v>41</v>
      </c>
      <c r="T508">
        <v>25</v>
      </c>
      <c r="U508">
        <v>0</v>
      </c>
      <c r="V508">
        <v>0</v>
      </c>
      <c r="W508">
        <v>26</v>
      </c>
      <c r="X508">
        <v>0</v>
      </c>
      <c r="Y508">
        <v>0</v>
      </c>
      <c r="Z508">
        <v>0</v>
      </c>
    </row>
    <row r="509" spans="1:26" x14ac:dyDescent="0.25">
      <c r="A509">
        <v>919</v>
      </c>
      <c r="B509" t="s">
        <v>571</v>
      </c>
      <c r="C509">
        <v>9470</v>
      </c>
      <c r="D509">
        <v>11304</v>
      </c>
      <c r="E509">
        <v>10687</v>
      </c>
      <c r="F509">
        <v>9751</v>
      </c>
      <c r="G509">
        <v>8610</v>
      </c>
      <c r="H509">
        <v>8601</v>
      </c>
      <c r="I509">
        <v>8820</v>
      </c>
      <c r="J509">
        <v>8489</v>
      </c>
      <c r="K509">
        <v>8778</v>
      </c>
      <c r="L509">
        <v>8771</v>
      </c>
      <c r="M509">
        <v>8509</v>
      </c>
      <c r="N509">
        <v>9179</v>
      </c>
      <c r="O509">
        <v>11662</v>
      </c>
      <c r="P509">
        <v>7586</v>
      </c>
      <c r="Q509">
        <v>10840</v>
      </c>
      <c r="R509">
        <v>9677</v>
      </c>
      <c r="S509">
        <v>7426</v>
      </c>
      <c r="T509">
        <v>8664</v>
      </c>
      <c r="U509">
        <v>9525</v>
      </c>
      <c r="V509">
        <v>7985</v>
      </c>
      <c r="W509">
        <v>7119</v>
      </c>
      <c r="X509">
        <v>7771</v>
      </c>
      <c r="Y509">
        <v>8633</v>
      </c>
      <c r="Z509">
        <v>10153</v>
      </c>
    </row>
    <row r="510" spans="1:26" x14ac:dyDescent="0.25">
      <c r="A510">
        <v>920</v>
      </c>
      <c r="B510" t="s">
        <v>572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161</v>
      </c>
      <c r="P510">
        <v>140</v>
      </c>
      <c r="Q510">
        <v>155</v>
      </c>
      <c r="R510">
        <v>146</v>
      </c>
      <c r="S510">
        <v>96</v>
      </c>
      <c r="T510">
        <v>134</v>
      </c>
      <c r="U510">
        <v>122</v>
      </c>
      <c r="V510">
        <v>56</v>
      </c>
      <c r="W510">
        <v>98</v>
      </c>
      <c r="X510">
        <v>135</v>
      </c>
      <c r="Y510">
        <v>109</v>
      </c>
      <c r="Z510">
        <v>136</v>
      </c>
    </row>
    <row r="511" spans="1:26" x14ac:dyDescent="0.25">
      <c r="A511">
        <v>921</v>
      </c>
      <c r="B511" t="s">
        <v>580</v>
      </c>
      <c r="C511">
        <v>3990</v>
      </c>
      <c r="D511">
        <v>5586</v>
      </c>
      <c r="E511">
        <v>6384</v>
      </c>
      <c r="F511">
        <v>7182</v>
      </c>
      <c r="G511">
        <v>7978</v>
      </c>
      <c r="H511">
        <v>7182</v>
      </c>
      <c r="I511">
        <v>6384</v>
      </c>
      <c r="J511">
        <v>7182</v>
      </c>
      <c r="K511">
        <v>7978</v>
      </c>
      <c r="L511">
        <v>6384</v>
      </c>
      <c r="M511">
        <v>7182</v>
      </c>
      <c r="N511">
        <v>6384</v>
      </c>
      <c r="O511">
        <v>2589</v>
      </c>
      <c r="P511">
        <v>6316</v>
      </c>
      <c r="Q511">
        <v>6901</v>
      </c>
      <c r="R511">
        <v>3575</v>
      </c>
      <c r="S511">
        <v>4183</v>
      </c>
      <c r="T511">
        <v>5854</v>
      </c>
      <c r="U511">
        <v>4078</v>
      </c>
      <c r="V511">
        <v>4373</v>
      </c>
      <c r="W511">
        <v>1875</v>
      </c>
      <c r="X511">
        <v>7677</v>
      </c>
      <c r="Y511">
        <v>5909</v>
      </c>
      <c r="Z511">
        <v>2878</v>
      </c>
    </row>
    <row r="512" spans="1:26" x14ac:dyDescent="0.25">
      <c r="A512">
        <v>922</v>
      </c>
      <c r="B512" t="s">
        <v>581</v>
      </c>
      <c r="C512">
        <v>3052</v>
      </c>
      <c r="D512">
        <v>4272</v>
      </c>
      <c r="E512">
        <v>4882</v>
      </c>
      <c r="F512">
        <v>5493</v>
      </c>
      <c r="G512">
        <v>6104</v>
      </c>
      <c r="H512">
        <v>5493</v>
      </c>
      <c r="I512">
        <v>4882</v>
      </c>
      <c r="J512">
        <v>5493</v>
      </c>
      <c r="K512">
        <v>6104</v>
      </c>
      <c r="L512">
        <v>4882</v>
      </c>
      <c r="M512">
        <v>5493</v>
      </c>
      <c r="N512">
        <v>4882</v>
      </c>
      <c r="O512">
        <v>1587</v>
      </c>
      <c r="P512">
        <v>4922</v>
      </c>
      <c r="Q512">
        <v>2861</v>
      </c>
      <c r="R512">
        <v>6215</v>
      </c>
      <c r="S512">
        <v>4524</v>
      </c>
      <c r="T512">
        <v>3609</v>
      </c>
      <c r="U512">
        <v>6559</v>
      </c>
      <c r="V512">
        <v>5695</v>
      </c>
      <c r="W512">
        <v>7746</v>
      </c>
      <c r="X512">
        <v>7130</v>
      </c>
      <c r="Y512">
        <v>5051</v>
      </c>
      <c r="Z512">
        <v>2041</v>
      </c>
    </row>
    <row r="513" spans="1:26" x14ac:dyDescent="0.25">
      <c r="A513">
        <v>923</v>
      </c>
      <c r="B513" t="s">
        <v>582</v>
      </c>
      <c r="C513">
        <v>3</v>
      </c>
      <c r="D513">
        <v>3</v>
      </c>
      <c r="E513">
        <v>3</v>
      </c>
      <c r="F513">
        <v>3</v>
      </c>
      <c r="G513">
        <v>3</v>
      </c>
      <c r="H513">
        <v>3</v>
      </c>
      <c r="I513">
        <v>3</v>
      </c>
      <c r="J513">
        <v>3</v>
      </c>
      <c r="K513">
        <v>3</v>
      </c>
      <c r="L513">
        <v>3</v>
      </c>
      <c r="M513">
        <v>3</v>
      </c>
      <c r="N513">
        <v>3</v>
      </c>
      <c r="O513">
        <v>0</v>
      </c>
      <c r="P513">
        <v>2</v>
      </c>
      <c r="Q513">
        <v>12</v>
      </c>
      <c r="R513">
        <v>7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924</v>
      </c>
      <c r="B514" t="s">
        <v>583</v>
      </c>
      <c r="C514">
        <v>4</v>
      </c>
      <c r="D514">
        <v>4</v>
      </c>
      <c r="E514">
        <v>4</v>
      </c>
      <c r="F514">
        <v>4</v>
      </c>
      <c r="G514">
        <v>4</v>
      </c>
      <c r="H514">
        <v>4</v>
      </c>
      <c r="I514">
        <v>4</v>
      </c>
      <c r="J514">
        <v>4</v>
      </c>
      <c r="K514">
        <v>4</v>
      </c>
      <c r="L514">
        <v>4</v>
      </c>
      <c r="M514">
        <v>4</v>
      </c>
      <c r="N514">
        <v>4</v>
      </c>
      <c r="O514">
        <v>4</v>
      </c>
      <c r="P514">
        <v>4</v>
      </c>
      <c r="Q514">
        <v>4</v>
      </c>
      <c r="R514">
        <v>4</v>
      </c>
      <c r="S514">
        <v>4</v>
      </c>
      <c r="T514">
        <v>4</v>
      </c>
      <c r="U514">
        <v>4</v>
      </c>
      <c r="V514">
        <v>3</v>
      </c>
      <c r="W514">
        <v>4</v>
      </c>
      <c r="X514">
        <v>4</v>
      </c>
      <c r="Y514">
        <v>4</v>
      </c>
      <c r="Z514">
        <v>4</v>
      </c>
    </row>
    <row r="515" spans="1:26" x14ac:dyDescent="0.25">
      <c r="A515">
        <v>925</v>
      </c>
      <c r="B515" t="s">
        <v>584</v>
      </c>
      <c r="C515">
        <v>4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4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926</v>
      </c>
      <c r="B516" t="s">
        <v>585</v>
      </c>
      <c r="C516">
        <v>4</v>
      </c>
      <c r="D516">
        <v>4</v>
      </c>
      <c r="E516">
        <v>4</v>
      </c>
      <c r="F516">
        <v>4</v>
      </c>
      <c r="G516">
        <v>4</v>
      </c>
      <c r="H516">
        <v>4</v>
      </c>
      <c r="I516">
        <v>4</v>
      </c>
      <c r="J516">
        <v>4</v>
      </c>
      <c r="K516">
        <v>4</v>
      </c>
      <c r="L516">
        <v>4</v>
      </c>
      <c r="M516">
        <v>4</v>
      </c>
      <c r="N516">
        <v>4</v>
      </c>
      <c r="O516">
        <v>4</v>
      </c>
      <c r="P516">
        <v>4</v>
      </c>
      <c r="Q516">
        <v>4</v>
      </c>
      <c r="R516">
        <v>4</v>
      </c>
      <c r="S516">
        <v>4</v>
      </c>
      <c r="T516">
        <v>4</v>
      </c>
      <c r="U516">
        <v>4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927</v>
      </c>
      <c r="B517" t="s">
        <v>586</v>
      </c>
      <c r="C517">
        <v>4</v>
      </c>
      <c r="D517">
        <v>4</v>
      </c>
      <c r="E517">
        <v>4</v>
      </c>
      <c r="F517">
        <v>4</v>
      </c>
      <c r="G517">
        <v>4</v>
      </c>
      <c r="H517">
        <v>4</v>
      </c>
      <c r="I517">
        <v>4</v>
      </c>
      <c r="J517">
        <v>4</v>
      </c>
      <c r="K517">
        <v>4</v>
      </c>
      <c r="L517">
        <v>4</v>
      </c>
      <c r="M517">
        <v>4</v>
      </c>
      <c r="N517">
        <v>4</v>
      </c>
      <c r="O517">
        <v>4</v>
      </c>
      <c r="P517">
        <v>4</v>
      </c>
      <c r="Q517">
        <v>0</v>
      </c>
      <c r="R517">
        <v>4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928</v>
      </c>
      <c r="B518" t="s">
        <v>587</v>
      </c>
      <c r="C518">
        <v>4</v>
      </c>
      <c r="D518">
        <v>4</v>
      </c>
      <c r="E518">
        <v>4</v>
      </c>
      <c r="F518">
        <v>4</v>
      </c>
      <c r="G518">
        <v>4</v>
      </c>
      <c r="H518">
        <v>4</v>
      </c>
      <c r="I518">
        <v>0</v>
      </c>
      <c r="J518">
        <v>4</v>
      </c>
      <c r="K518">
        <v>4</v>
      </c>
      <c r="L518">
        <v>0</v>
      </c>
      <c r="M518">
        <v>0</v>
      </c>
      <c r="N518">
        <v>0</v>
      </c>
      <c r="O518">
        <v>4</v>
      </c>
      <c r="P518">
        <v>4</v>
      </c>
      <c r="Q518">
        <v>2</v>
      </c>
      <c r="R518">
        <v>4</v>
      </c>
      <c r="S518">
        <v>4</v>
      </c>
      <c r="T518">
        <v>4</v>
      </c>
      <c r="U518">
        <v>0</v>
      </c>
      <c r="V518">
        <v>4</v>
      </c>
      <c r="W518">
        <v>4</v>
      </c>
      <c r="X518">
        <v>0</v>
      </c>
      <c r="Y518">
        <v>0</v>
      </c>
      <c r="Z518">
        <v>0</v>
      </c>
    </row>
    <row r="519" spans="1:26" x14ac:dyDescent="0.25">
      <c r="A519">
        <v>929</v>
      </c>
      <c r="B519" t="s">
        <v>588</v>
      </c>
      <c r="C519">
        <v>4</v>
      </c>
      <c r="D519">
        <v>4</v>
      </c>
      <c r="E519">
        <v>4</v>
      </c>
      <c r="F519">
        <v>4</v>
      </c>
      <c r="G519">
        <v>4</v>
      </c>
      <c r="H519">
        <v>4</v>
      </c>
      <c r="I519">
        <v>4</v>
      </c>
      <c r="J519">
        <v>4</v>
      </c>
      <c r="K519">
        <v>4</v>
      </c>
      <c r="L519">
        <v>4</v>
      </c>
      <c r="M519">
        <v>4</v>
      </c>
      <c r="N519">
        <v>4</v>
      </c>
      <c r="O519">
        <v>4</v>
      </c>
      <c r="P519">
        <v>4</v>
      </c>
      <c r="Q519">
        <v>4</v>
      </c>
      <c r="R519">
        <v>4</v>
      </c>
      <c r="S519">
        <v>4</v>
      </c>
      <c r="T519">
        <v>4</v>
      </c>
      <c r="U519">
        <v>4</v>
      </c>
      <c r="V519">
        <v>4</v>
      </c>
      <c r="W519">
        <v>4</v>
      </c>
      <c r="X519">
        <v>4</v>
      </c>
      <c r="Y519">
        <v>4</v>
      </c>
      <c r="Z519">
        <v>4</v>
      </c>
    </row>
    <row r="520" spans="1:26" x14ac:dyDescent="0.25">
      <c r="A520">
        <v>930</v>
      </c>
      <c r="B520" t="s">
        <v>589</v>
      </c>
      <c r="C520">
        <v>9</v>
      </c>
      <c r="D520">
        <v>9</v>
      </c>
      <c r="E520">
        <v>9</v>
      </c>
      <c r="F520">
        <v>9</v>
      </c>
      <c r="G520">
        <v>9</v>
      </c>
      <c r="H520">
        <v>9</v>
      </c>
      <c r="I520">
        <v>9</v>
      </c>
      <c r="J520">
        <v>9</v>
      </c>
      <c r="K520">
        <v>9</v>
      </c>
      <c r="L520">
        <v>9</v>
      </c>
      <c r="M520">
        <v>9</v>
      </c>
      <c r="N520">
        <v>9</v>
      </c>
      <c r="O520">
        <v>6</v>
      </c>
      <c r="P520">
        <v>7</v>
      </c>
      <c r="Q520">
        <v>7</v>
      </c>
      <c r="R520">
        <v>4</v>
      </c>
      <c r="S520">
        <v>5</v>
      </c>
      <c r="T520">
        <v>5</v>
      </c>
      <c r="U520">
        <v>6</v>
      </c>
      <c r="V520">
        <v>6</v>
      </c>
      <c r="W520">
        <v>8</v>
      </c>
      <c r="X520">
        <v>5</v>
      </c>
      <c r="Y520">
        <v>7</v>
      </c>
      <c r="Z520">
        <v>11</v>
      </c>
    </row>
    <row r="521" spans="1:26" x14ac:dyDescent="0.25">
      <c r="A521">
        <v>931</v>
      </c>
      <c r="B521" t="s">
        <v>590</v>
      </c>
      <c r="C521">
        <v>28</v>
      </c>
      <c r="D521">
        <v>28</v>
      </c>
      <c r="E521">
        <v>28</v>
      </c>
      <c r="F521">
        <v>28</v>
      </c>
      <c r="G521">
        <v>27</v>
      </c>
      <c r="H521">
        <v>29</v>
      </c>
      <c r="I521">
        <v>27</v>
      </c>
      <c r="J521">
        <v>28</v>
      </c>
      <c r="K521">
        <v>28</v>
      </c>
      <c r="L521">
        <v>28</v>
      </c>
      <c r="M521">
        <v>27</v>
      </c>
      <c r="N521">
        <v>0</v>
      </c>
      <c r="O521">
        <v>35</v>
      </c>
      <c r="P521">
        <v>49</v>
      </c>
      <c r="Q521">
        <v>38</v>
      </c>
      <c r="R521">
        <v>31</v>
      </c>
      <c r="S521">
        <v>46</v>
      </c>
      <c r="T521">
        <v>32</v>
      </c>
      <c r="U521">
        <v>11</v>
      </c>
      <c r="V521">
        <v>38</v>
      </c>
      <c r="W521">
        <v>28</v>
      </c>
      <c r="X521">
        <v>27</v>
      </c>
      <c r="Y521">
        <v>21</v>
      </c>
      <c r="Z521">
        <v>0</v>
      </c>
    </row>
    <row r="522" spans="1:26" x14ac:dyDescent="0.25">
      <c r="A522">
        <v>932</v>
      </c>
      <c r="B522" t="s">
        <v>591</v>
      </c>
      <c r="C522">
        <v>143</v>
      </c>
      <c r="D522">
        <v>143</v>
      </c>
      <c r="E522">
        <v>157</v>
      </c>
      <c r="F522">
        <v>135</v>
      </c>
      <c r="G522">
        <v>150</v>
      </c>
      <c r="H522">
        <v>143</v>
      </c>
      <c r="I522">
        <v>135</v>
      </c>
      <c r="J522">
        <v>157</v>
      </c>
      <c r="K522">
        <v>157</v>
      </c>
      <c r="L522">
        <v>143</v>
      </c>
      <c r="M522">
        <v>143</v>
      </c>
      <c r="N522">
        <v>0</v>
      </c>
      <c r="O522">
        <v>149</v>
      </c>
      <c r="P522">
        <v>153</v>
      </c>
      <c r="Q522">
        <v>174</v>
      </c>
      <c r="R522">
        <v>176</v>
      </c>
      <c r="S522">
        <v>195</v>
      </c>
      <c r="T522">
        <v>187</v>
      </c>
      <c r="U522">
        <v>78</v>
      </c>
      <c r="V522">
        <v>231</v>
      </c>
      <c r="W522">
        <v>149</v>
      </c>
      <c r="X522">
        <v>164</v>
      </c>
      <c r="Y522">
        <v>144</v>
      </c>
      <c r="Z522">
        <v>0</v>
      </c>
    </row>
    <row r="523" spans="1:26" x14ac:dyDescent="0.25">
      <c r="A523">
        <v>933</v>
      </c>
      <c r="B523" t="s">
        <v>589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934</v>
      </c>
      <c r="B524" t="s">
        <v>590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935</v>
      </c>
      <c r="B525" t="s">
        <v>591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936</v>
      </c>
      <c r="B526" t="s">
        <v>589</v>
      </c>
      <c r="C526">
        <v>10</v>
      </c>
      <c r="D526">
        <v>10</v>
      </c>
      <c r="E526">
        <v>10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10</v>
      </c>
      <c r="P526">
        <v>10</v>
      </c>
      <c r="Q526">
        <v>12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937</v>
      </c>
      <c r="B527" t="s">
        <v>590</v>
      </c>
      <c r="C527">
        <v>21</v>
      </c>
      <c r="D527">
        <v>23</v>
      </c>
      <c r="E527">
        <v>109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1</v>
      </c>
      <c r="Q527">
        <v>47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938</v>
      </c>
      <c r="B528" t="s">
        <v>591</v>
      </c>
      <c r="C528">
        <v>120</v>
      </c>
      <c r="D528">
        <v>120</v>
      </c>
      <c r="E528">
        <v>658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7</v>
      </c>
      <c r="P528">
        <v>2</v>
      </c>
      <c r="Q528">
        <v>444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942</v>
      </c>
      <c r="B529" t="s">
        <v>589</v>
      </c>
      <c r="C529">
        <v>10</v>
      </c>
      <c r="D529">
        <v>10</v>
      </c>
      <c r="E529">
        <v>10</v>
      </c>
      <c r="F529">
        <v>10</v>
      </c>
      <c r="G529">
        <v>10</v>
      </c>
      <c r="H529">
        <v>10</v>
      </c>
      <c r="I529">
        <v>10</v>
      </c>
      <c r="J529">
        <v>10</v>
      </c>
      <c r="K529">
        <v>10</v>
      </c>
      <c r="L529">
        <v>10</v>
      </c>
      <c r="M529">
        <v>10</v>
      </c>
      <c r="N529">
        <v>0</v>
      </c>
      <c r="O529">
        <v>5</v>
      </c>
      <c r="P529">
        <v>11</v>
      </c>
      <c r="Q529">
        <v>12</v>
      </c>
      <c r="R529">
        <v>11</v>
      </c>
      <c r="S529">
        <v>11</v>
      </c>
      <c r="T529">
        <v>10</v>
      </c>
      <c r="U529">
        <v>20</v>
      </c>
      <c r="V529">
        <v>12</v>
      </c>
      <c r="W529">
        <v>9</v>
      </c>
      <c r="X529">
        <v>19</v>
      </c>
      <c r="Y529">
        <v>11</v>
      </c>
      <c r="Z529">
        <v>0</v>
      </c>
    </row>
    <row r="530" spans="1:26" x14ac:dyDescent="0.25">
      <c r="A530">
        <v>943</v>
      </c>
      <c r="B530" t="s">
        <v>590</v>
      </c>
      <c r="C530">
        <v>21</v>
      </c>
      <c r="D530">
        <v>23</v>
      </c>
      <c r="E530">
        <v>22</v>
      </c>
      <c r="F530">
        <v>21</v>
      </c>
      <c r="G530">
        <v>21</v>
      </c>
      <c r="H530">
        <v>21</v>
      </c>
      <c r="I530">
        <v>22</v>
      </c>
      <c r="J530">
        <v>22</v>
      </c>
      <c r="K530">
        <v>21</v>
      </c>
      <c r="L530">
        <v>20</v>
      </c>
      <c r="M530">
        <v>21</v>
      </c>
      <c r="N530">
        <v>0</v>
      </c>
      <c r="O530">
        <v>1</v>
      </c>
      <c r="P530">
        <v>10</v>
      </c>
      <c r="Q530">
        <v>9</v>
      </c>
      <c r="R530">
        <v>1</v>
      </c>
      <c r="S530">
        <v>28</v>
      </c>
      <c r="T530">
        <v>16</v>
      </c>
      <c r="U530">
        <v>18</v>
      </c>
      <c r="V530">
        <v>4</v>
      </c>
      <c r="W530">
        <v>32</v>
      </c>
      <c r="X530">
        <v>0</v>
      </c>
      <c r="Y530">
        <v>1</v>
      </c>
      <c r="Z530">
        <v>0</v>
      </c>
    </row>
    <row r="531" spans="1:26" x14ac:dyDescent="0.25">
      <c r="A531">
        <v>944</v>
      </c>
      <c r="B531" t="s">
        <v>591</v>
      </c>
      <c r="C531">
        <v>120</v>
      </c>
      <c r="D531">
        <v>120</v>
      </c>
      <c r="E531">
        <v>132</v>
      </c>
      <c r="F531">
        <v>114</v>
      </c>
      <c r="G531">
        <v>126</v>
      </c>
      <c r="H531">
        <v>120</v>
      </c>
      <c r="I531">
        <v>114</v>
      </c>
      <c r="J531">
        <v>132</v>
      </c>
      <c r="K531">
        <v>132</v>
      </c>
      <c r="L531">
        <v>120</v>
      </c>
      <c r="M531">
        <v>120</v>
      </c>
      <c r="N531">
        <v>0</v>
      </c>
      <c r="O531">
        <v>70</v>
      </c>
      <c r="P531">
        <v>72</v>
      </c>
      <c r="Q531">
        <v>107</v>
      </c>
      <c r="R531">
        <v>95</v>
      </c>
      <c r="S531">
        <v>109</v>
      </c>
      <c r="T531">
        <v>118</v>
      </c>
      <c r="U531">
        <v>125</v>
      </c>
      <c r="V531">
        <v>141</v>
      </c>
      <c r="W531">
        <v>94</v>
      </c>
      <c r="X531">
        <v>12</v>
      </c>
      <c r="Y531">
        <v>7</v>
      </c>
      <c r="Z531">
        <v>0</v>
      </c>
    </row>
    <row r="532" spans="1:26" x14ac:dyDescent="0.25">
      <c r="A532">
        <v>948</v>
      </c>
      <c r="B532" t="s">
        <v>589</v>
      </c>
      <c r="C532">
        <v>6</v>
      </c>
      <c r="D532">
        <v>6</v>
      </c>
      <c r="E532">
        <v>6</v>
      </c>
      <c r="F532">
        <v>6</v>
      </c>
      <c r="G532">
        <v>6</v>
      </c>
      <c r="H532">
        <v>6</v>
      </c>
      <c r="I532">
        <v>6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4</v>
      </c>
      <c r="P532">
        <v>8</v>
      </c>
      <c r="Q532">
        <v>6</v>
      </c>
      <c r="R532">
        <v>4</v>
      </c>
      <c r="S532">
        <v>4</v>
      </c>
      <c r="T532">
        <v>4</v>
      </c>
      <c r="U532">
        <v>3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949</v>
      </c>
      <c r="B533" t="s">
        <v>590</v>
      </c>
      <c r="C533">
        <v>20</v>
      </c>
      <c r="D533">
        <v>20</v>
      </c>
      <c r="E533">
        <v>22</v>
      </c>
      <c r="F533">
        <v>19</v>
      </c>
      <c r="G533">
        <v>21</v>
      </c>
      <c r="H533">
        <v>20</v>
      </c>
      <c r="I533">
        <v>11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10</v>
      </c>
      <c r="P533">
        <v>25</v>
      </c>
      <c r="Q533">
        <v>27</v>
      </c>
      <c r="R533">
        <v>26</v>
      </c>
      <c r="S533">
        <v>36</v>
      </c>
      <c r="T533">
        <v>12</v>
      </c>
      <c r="U533">
        <v>16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950</v>
      </c>
      <c r="B534" t="s">
        <v>591</v>
      </c>
      <c r="C534">
        <v>120</v>
      </c>
      <c r="D534">
        <v>120</v>
      </c>
      <c r="E534">
        <v>132</v>
      </c>
      <c r="F534">
        <v>114</v>
      </c>
      <c r="G534">
        <v>126</v>
      </c>
      <c r="H534">
        <v>120</v>
      </c>
      <c r="I534">
        <v>66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50</v>
      </c>
      <c r="P534">
        <v>103</v>
      </c>
      <c r="Q534">
        <v>120</v>
      </c>
      <c r="R534">
        <v>82</v>
      </c>
      <c r="S534">
        <v>122</v>
      </c>
      <c r="T534">
        <v>56</v>
      </c>
      <c r="U534">
        <v>61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954</v>
      </c>
      <c r="B535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10</v>
      </c>
      <c r="J535">
        <v>10</v>
      </c>
      <c r="K535">
        <v>10</v>
      </c>
      <c r="L535">
        <v>10</v>
      </c>
      <c r="M535">
        <v>10</v>
      </c>
      <c r="N535">
        <v>0</v>
      </c>
      <c r="O535">
        <v>15</v>
      </c>
      <c r="P535">
        <v>15</v>
      </c>
      <c r="Q535">
        <v>13</v>
      </c>
      <c r="R535">
        <v>14</v>
      </c>
      <c r="S535">
        <v>14</v>
      </c>
      <c r="T535">
        <v>10</v>
      </c>
      <c r="U535">
        <v>17</v>
      </c>
      <c r="V535">
        <v>13</v>
      </c>
      <c r="W535">
        <v>16</v>
      </c>
      <c r="X535">
        <v>13</v>
      </c>
      <c r="Y535">
        <v>16</v>
      </c>
      <c r="Z535">
        <v>0</v>
      </c>
    </row>
    <row r="536" spans="1:26" x14ac:dyDescent="0.25">
      <c r="A536">
        <v>955</v>
      </c>
      <c r="B536" t="s">
        <v>590</v>
      </c>
      <c r="C536">
        <v>21</v>
      </c>
      <c r="D536">
        <v>23</v>
      </c>
      <c r="E536">
        <v>22</v>
      </c>
      <c r="F536">
        <v>21</v>
      </c>
      <c r="G536">
        <v>21</v>
      </c>
      <c r="H536">
        <v>21</v>
      </c>
      <c r="I536">
        <v>22</v>
      </c>
      <c r="J536">
        <v>22</v>
      </c>
      <c r="K536">
        <v>21</v>
      </c>
      <c r="L536">
        <v>20</v>
      </c>
      <c r="M536">
        <v>21</v>
      </c>
      <c r="N536">
        <v>0</v>
      </c>
      <c r="O536">
        <v>1</v>
      </c>
      <c r="P536">
        <v>8</v>
      </c>
      <c r="Q536">
        <v>10</v>
      </c>
      <c r="R536">
        <v>6</v>
      </c>
      <c r="S536">
        <v>14</v>
      </c>
      <c r="T536">
        <v>26</v>
      </c>
      <c r="U536">
        <v>22</v>
      </c>
      <c r="V536">
        <v>18</v>
      </c>
      <c r="W536">
        <v>15</v>
      </c>
      <c r="X536">
        <v>3</v>
      </c>
      <c r="Y536">
        <v>9</v>
      </c>
      <c r="Z536">
        <v>0</v>
      </c>
    </row>
    <row r="537" spans="1:26" x14ac:dyDescent="0.25">
      <c r="A537">
        <v>956</v>
      </c>
      <c r="B537" t="s">
        <v>591</v>
      </c>
      <c r="C537">
        <v>120</v>
      </c>
      <c r="D537">
        <v>120</v>
      </c>
      <c r="E537">
        <v>132</v>
      </c>
      <c r="F537">
        <v>114</v>
      </c>
      <c r="G537">
        <v>126</v>
      </c>
      <c r="H537">
        <v>120</v>
      </c>
      <c r="I537">
        <v>114</v>
      </c>
      <c r="J537">
        <v>132</v>
      </c>
      <c r="K537">
        <v>132</v>
      </c>
      <c r="L537">
        <v>120</v>
      </c>
      <c r="M537">
        <v>120</v>
      </c>
      <c r="N537">
        <v>0</v>
      </c>
      <c r="O537">
        <v>69</v>
      </c>
      <c r="P537">
        <v>76</v>
      </c>
      <c r="Q537">
        <v>102</v>
      </c>
      <c r="R537">
        <v>90</v>
      </c>
      <c r="S537">
        <v>139</v>
      </c>
      <c r="T537">
        <v>134</v>
      </c>
      <c r="U537">
        <v>108</v>
      </c>
      <c r="V537">
        <v>125</v>
      </c>
      <c r="W537">
        <v>89</v>
      </c>
      <c r="X537">
        <v>86</v>
      </c>
      <c r="Y537">
        <v>101</v>
      </c>
      <c r="Z537">
        <v>0</v>
      </c>
    </row>
    <row r="538" spans="1:26" x14ac:dyDescent="0.25">
      <c r="A538">
        <v>957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958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959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959</v>
      </c>
      <c r="B541" t="s">
        <v>591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960</v>
      </c>
      <c r="B542" t="s">
        <v>589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963</v>
      </c>
      <c r="B543" t="s">
        <v>589</v>
      </c>
      <c r="C543">
        <v>9</v>
      </c>
      <c r="D543">
        <v>9</v>
      </c>
      <c r="E543">
        <v>9</v>
      </c>
      <c r="F543">
        <v>9</v>
      </c>
      <c r="G543">
        <v>9</v>
      </c>
      <c r="H543">
        <v>9</v>
      </c>
      <c r="I543">
        <v>9</v>
      </c>
      <c r="J543">
        <v>9</v>
      </c>
      <c r="K543">
        <v>9</v>
      </c>
      <c r="L543">
        <v>9</v>
      </c>
      <c r="M543">
        <v>9</v>
      </c>
      <c r="N543">
        <v>9</v>
      </c>
      <c r="O543">
        <v>6</v>
      </c>
      <c r="P543">
        <v>8</v>
      </c>
      <c r="Q543">
        <v>6</v>
      </c>
      <c r="R543">
        <v>5</v>
      </c>
      <c r="S543">
        <v>3</v>
      </c>
      <c r="T543">
        <v>6</v>
      </c>
      <c r="U543">
        <v>6</v>
      </c>
      <c r="V543">
        <v>7</v>
      </c>
      <c r="W543">
        <v>8</v>
      </c>
      <c r="X543">
        <v>8</v>
      </c>
      <c r="Y543">
        <v>9</v>
      </c>
      <c r="Z543">
        <v>13</v>
      </c>
    </row>
    <row r="544" spans="1:26" x14ac:dyDescent="0.25">
      <c r="A544">
        <v>964</v>
      </c>
      <c r="B544" t="s">
        <v>590</v>
      </c>
      <c r="C544">
        <v>28</v>
      </c>
      <c r="D544">
        <v>28</v>
      </c>
      <c r="E544">
        <v>28</v>
      </c>
      <c r="F544">
        <v>28</v>
      </c>
      <c r="G544">
        <v>27</v>
      </c>
      <c r="H544">
        <v>29</v>
      </c>
      <c r="I544">
        <v>27</v>
      </c>
      <c r="J544">
        <v>28</v>
      </c>
      <c r="K544">
        <v>28</v>
      </c>
      <c r="L544">
        <v>28</v>
      </c>
      <c r="M544">
        <v>27</v>
      </c>
      <c r="N544">
        <v>0</v>
      </c>
      <c r="O544">
        <v>9</v>
      </c>
      <c r="P544">
        <v>42</v>
      </c>
      <c r="Q544">
        <v>18</v>
      </c>
      <c r="R544">
        <v>26</v>
      </c>
      <c r="S544">
        <v>40</v>
      </c>
      <c r="T544">
        <v>35</v>
      </c>
      <c r="U544">
        <v>25</v>
      </c>
      <c r="V544">
        <v>24</v>
      </c>
      <c r="W544">
        <v>22</v>
      </c>
      <c r="X544">
        <v>27</v>
      </c>
      <c r="Y544">
        <v>19</v>
      </c>
      <c r="Z544">
        <v>0</v>
      </c>
    </row>
    <row r="545" spans="1:26" x14ac:dyDescent="0.25">
      <c r="A545">
        <v>965</v>
      </c>
      <c r="B545" t="s">
        <v>591</v>
      </c>
      <c r="C545">
        <v>143</v>
      </c>
      <c r="D545">
        <v>143</v>
      </c>
      <c r="E545">
        <v>157</v>
      </c>
      <c r="F545">
        <v>135</v>
      </c>
      <c r="G545">
        <v>150</v>
      </c>
      <c r="H545">
        <v>143</v>
      </c>
      <c r="I545">
        <v>135</v>
      </c>
      <c r="J545">
        <v>157</v>
      </c>
      <c r="K545">
        <v>157</v>
      </c>
      <c r="L545">
        <v>143</v>
      </c>
      <c r="M545">
        <v>143</v>
      </c>
      <c r="N545">
        <v>0</v>
      </c>
      <c r="O545">
        <v>86</v>
      </c>
      <c r="P545">
        <v>183</v>
      </c>
      <c r="Q545">
        <v>150</v>
      </c>
      <c r="R545">
        <v>178</v>
      </c>
      <c r="S545">
        <v>152</v>
      </c>
      <c r="T545">
        <v>152</v>
      </c>
      <c r="U545">
        <v>190</v>
      </c>
      <c r="V545">
        <v>110</v>
      </c>
      <c r="W545">
        <v>180</v>
      </c>
      <c r="X545">
        <v>147</v>
      </c>
      <c r="Y545">
        <v>183</v>
      </c>
      <c r="Z545">
        <v>0</v>
      </c>
    </row>
    <row r="546" spans="1:26" x14ac:dyDescent="0.25">
      <c r="A546">
        <v>966</v>
      </c>
      <c r="B546" t="s">
        <v>589</v>
      </c>
      <c r="C546">
        <v>7</v>
      </c>
      <c r="D546">
        <v>7</v>
      </c>
      <c r="E546">
        <v>7</v>
      </c>
      <c r="F546">
        <v>7</v>
      </c>
      <c r="G546">
        <v>7</v>
      </c>
      <c r="H546">
        <v>7</v>
      </c>
      <c r="I546">
        <v>7</v>
      </c>
      <c r="J546">
        <v>7</v>
      </c>
      <c r="K546">
        <v>7</v>
      </c>
      <c r="L546">
        <v>7</v>
      </c>
      <c r="M546">
        <v>7</v>
      </c>
      <c r="N546">
        <v>7</v>
      </c>
      <c r="O546">
        <v>0</v>
      </c>
      <c r="P546">
        <v>0</v>
      </c>
      <c r="Q546">
        <v>0</v>
      </c>
      <c r="R546">
        <v>2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967</v>
      </c>
      <c r="B547" t="s">
        <v>590</v>
      </c>
      <c r="C547">
        <v>24</v>
      </c>
      <c r="D547">
        <v>25</v>
      </c>
      <c r="E547">
        <v>25</v>
      </c>
      <c r="F547">
        <v>24</v>
      </c>
      <c r="G547">
        <v>24</v>
      </c>
      <c r="H547">
        <v>25</v>
      </c>
      <c r="I547">
        <v>26</v>
      </c>
      <c r="J547">
        <v>26</v>
      </c>
      <c r="K547">
        <v>25</v>
      </c>
      <c r="L547">
        <v>25</v>
      </c>
      <c r="M547">
        <v>24</v>
      </c>
      <c r="N547">
        <v>24</v>
      </c>
      <c r="O547">
        <v>24</v>
      </c>
      <c r="P547">
        <v>1</v>
      </c>
      <c r="Q547">
        <v>2</v>
      </c>
      <c r="R547">
        <v>0</v>
      </c>
      <c r="S547">
        <v>0</v>
      </c>
      <c r="T547">
        <v>1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968</v>
      </c>
      <c r="B548" t="s">
        <v>591</v>
      </c>
      <c r="C548">
        <v>121</v>
      </c>
      <c r="D548">
        <v>121</v>
      </c>
      <c r="E548">
        <v>133</v>
      </c>
      <c r="F548">
        <v>115</v>
      </c>
      <c r="G548">
        <v>127</v>
      </c>
      <c r="H548">
        <v>121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121</v>
      </c>
      <c r="P548">
        <v>12</v>
      </c>
      <c r="Q548">
        <v>21</v>
      </c>
      <c r="R548">
        <v>20</v>
      </c>
      <c r="S548">
        <v>15</v>
      </c>
      <c r="T548">
        <v>12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969</v>
      </c>
      <c r="B549" t="s">
        <v>589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970</v>
      </c>
      <c r="B550" t="s">
        <v>590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970</v>
      </c>
      <c r="B551" t="s">
        <v>590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972</v>
      </c>
      <c r="B552" t="s">
        <v>592</v>
      </c>
      <c r="C552">
        <v>6638</v>
      </c>
      <c r="D552">
        <v>6910</v>
      </c>
      <c r="E552">
        <v>8060</v>
      </c>
      <c r="F552">
        <v>8652</v>
      </c>
      <c r="G552">
        <v>9503</v>
      </c>
      <c r="H552">
        <v>9696</v>
      </c>
      <c r="I552">
        <v>10484</v>
      </c>
      <c r="J552">
        <v>9746</v>
      </c>
      <c r="K552">
        <v>11412</v>
      </c>
      <c r="L552">
        <v>9637</v>
      </c>
      <c r="M552">
        <v>9636</v>
      </c>
      <c r="N552">
        <v>8633</v>
      </c>
      <c r="O552">
        <v>5204</v>
      </c>
      <c r="P552">
        <v>6856</v>
      </c>
      <c r="Q552">
        <v>10742</v>
      </c>
      <c r="R552">
        <v>8061</v>
      </c>
      <c r="S552">
        <v>9440</v>
      </c>
      <c r="T552">
        <v>10318</v>
      </c>
      <c r="U552">
        <v>6648</v>
      </c>
      <c r="V552">
        <v>11239</v>
      </c>
      <c r="W552">
        <v>6510</v>
      </c>
      <c r="X552">
        <v>18753</v>
      </c>
      <c r="Y552">
        <v>10775</v>
      </c>
      <c r="Z552">
        <v>18166</v>
      </c>
    </row>
    <row r="553" spans="1:26" x14ac:dyDescent="0.25">
      <c r="A553">
        <v>973</v>
      </c>
      <c r="B553" t="s">
        <v>593</v>
      </c>
      <c r="C553">
        <v>2200</v>
      </c>
      <c r="D553">
        <v>2232</v>
      </c>
      <c r="E553">
        <v>2623</v>
      </c>
      <c r="F553">
        <v>2824</v>
      </c>
      <c r="G553">
        <v>3133</v>
      </c>
      <c r="H553">
        <v>3173</v>
      </c>
      <c r="I553">
        <v>3455</v>
      </c>
      <c r="J553">
        <v>3194</v>
      </c>
      <c r="K553">
        <v>3755</v>
      </c>
      <c r="L553">
        <v>3149</v>
      </c>
      <c r="M553">
        <v>3148</v>
      </c>
      <c r="N553">
        <v>2817</v>
      </c>
      <c r="O553">
        <v>1504</v>
      </c>
      <c r="P553">
        <v>5464</v>
      </c>
      <c r="Q553">
        <v>3635</v>
      </c>
      <c r="R553">
        <v>4211</v>
      </c>
      <c r="S553">
        <v>3368</v>
      </c>
      <c r="T553">
        <v>3896</v>
      </c>
      <c r="U553">
        <v>3648</v>
      </c>
      <c r="V553">
        <v>26601</v>
      </c>
      <c r="W553">
        <v>11505</v>
      </c>
      <c r="X553">
        <v>9637</v>
      </c>
      <c r="Y553">
        <v>5533</v>
      </c>
      <c r="Z553">
        <v>-6248</v>
      </c>
    </row>
    <row r="554" spans="1:26" x14ac:dyDescent="0.25">
      <c r="A554">
        <v>974</v>
      </c>
      <c r="B554" t="s">
        <v>594</v>
      </c>
      <c r="C554">
        <v>18239</v>
      </c>
      <c r="D554">
        <v>18062</v>
      </c>
      <c r="E554">
        <v>21389</v>
      </c>
      <c r="F554">
        <v>23149</v>
      </c>
      <c r="G554">
        <v>25947</v>
      </c>
      <c r="H554">
        <v>26052</v>
      </c>
      <c r="I554">
        <v>28595</v>
      </c>
      <c r="J554">
        <v>26252</v>
      </c>
      <c r="K554">
        <v>31037</v>
      </c>
      <c r="L554">
        <v>25818</v>
      </c>
      <c r="M554">
        <v>25814</v>
      </c>
      <c r="N554">
        <v>23075</v>
      </c>
      <c r="O554">
        <v>17700</v>
      </c>
      <c r="P554">
        <v>38786</v>
      </c>
      <c r="Q554">
        <v>28177</v>
      </c>
      <c r="R554">
        <v>30719</v>
      </c>
      <c r="S554">
        <v>19641</v>
      </c>
      <c r="T554">
        <v>18594</v>
      </c>
      <c r="U554">
        <v>14252</v>
      </c>
      <c r="V554">
        <v>14996</v>
      </c>
      <c r="W554">
        <v>15297</v>
      </c>
      <c r="X554">
        <v>21008</v>
      </c>
      <c r="Y554">
        <v>21955</v>
      </c>
      <c r="Z554">
        <v>40695</v>
      </c>
    </row>
    <row r="555" spans="1:26" x14ac:dyDescent="0.25">
      <c r="A555">
        <v>975</v>
      </c>
      <c r="B555" t="s">
        <v>595</v>
      </c>
      <c r="C555">
        <v>2221</v>
      </c>
      <c r="D555">
        <v>2040</v>
      </c>
      <c r="E555">
        <v>2424</v>
      </c>
      <c r="F555">
        <v>2555</v>
      </c>
      <c r="G555">
        <v>2855</v>
      </c>
      <c r="H555">
        <v>2871</v>
      </c>
      <c r="I555">
        <v>3128</v>
      </c>
      <c r="J555">
        <v>2903</v>
      </c>
      <c r="K555">
        <v>3370</v>
      </c>
      <c r="L555">
        <v>2833</v>
      </c>
      <c r="M555">
        <v>2833</v>
      </c>
      <c r="N555">
        <v>2543</v>
      </c>
      <c r="O555">
        <v>3910</v>
      </c>
      <c r="P555">
        <v>4505</v>
      </c>
      <c r="Q555">
        <v>218</v>
      </c>
      <c r="R555">
        <v>3688</v>
      </c>
      <c r="S555">
        <v>2807</v>
      </c>
      <c r="T555">
        <v>3742</v>
      </c>
      <c r="U555">
        <v>2184</v>
      </c>
      <c r="V555">
        <v>2873</v>
      </c>
      <c r="W555">
        <v>2418</v>
      </c>
      <c r="X555">
        <v>1587</v>
      </c>
      <c r="Y555">
        <v>1820</v>
      </c>
      <c r="Z555">
        <v>12913</v>
      </c>
    </row>
    <row r="556" spans="1:26" x14ac:dyDescent="0.25">
      <c r="A556">
        <v>976</v>
      </c>
      <c r="B556" t="s">
        <v>596</v>
      </c>
      <c r="C556">
        <v>5425</v>
      </c>
      <c r="D556">
        <v>5222</v>
      </c>
      <c r="E556">
        <v>6162</v>
      </c>
      <c r="F556">
        <v>6533</v>
      </c>
      <c r="G556">
        <v>7243</v>
      </c>
      <c r="H556">
        <v>7335</v>
      </c>
      <c r="I556">
        <v>7962</v>
      </c>
      <c r="J556">
        <v>7401</v>
      </c>
      <c r="K556">
        <v>8613</v>
      </c>
      <c r="L556">
        <v>7259</v>
      </c>
      <c r="M556">
        <v>7258</v>
      </c>
      <c r="N556">
        <v>6508</v>
      </c>
      <c r="O556">
        <v>4223</v>
      </c>
      <c r="P556">
        <v>4619</v>
      </c>
      <c r="Q556">
        <v>10160</v>
      </c>
      <c r="R556">
        <v>9479</v>
      </c>
      <c r="S556">
        <v>7198</v>
      </c>
      <c r="T556">
        <v>8742</v>
      </c>
      <c r="U556">
        <v>4877</v>
      </c>
      <c r="V556">
        <v>4814</v>
      </c>
      <c r="W556">
        <v>4757</v>
      </c>
      <c r="X556">
        <v>6244</v>
      </c>
      <c r="Y556">
        <v>3686</v>
      </c>
      <c r="Z556">
        <v>13883</v>
      </c>
    </row>
    <row r="557" spans="1:26" x14ac:dyDescent="0.25">
      <c r="A557">
        <v>977</v>
      </c>
      <c r="B557" t="s">
        <v>597</v>
      </c>
      <c r="C557">
        <v>11447</v>
      </c>
      <c r="D557">
        <v>12212</v>
      </c>
      <c r="E557">
        <v>14232</v>
      </c>
      <c r="F557">
        <v>15076</v>
      </c>
      <c r="G557">
        <v>16292</v>
      </c>
      <c r="H557">
        <v>16944</v>
      </c>
      <c r="I557">
        <v>18069</v>
      </c>
      <c r="J557">
        <v>17015</v>
      </c>
      <c r="K557">
        <v>19771</v>
      </c>
      <c r="L557">
        <v>16860</v>
      </c>
      <c r="M557">
        <v>16858</v>
      </c>
      <c r="N557">
        <v>15049</v>
      </c>
      <c r="O557">
        <v>8799</v>
      </c>
      <c r="P557">
        <v>8008</v>
      </c>
      <c r="Q557">
        <v>13998</v>
      </c>
      <c r="R557">
        <v>18100</v>
      </c>
      <c r="S557">
        <v>10543</v>
      </c>
      <c r="T557">
        <v>9377</v>
      </c>
      <c r="U557">
        <v>6264</v>
      </c>
      <c r="V557">
        <v>11350</v>
      </c>
      <c r="W557">
        <v>16505</v>
      </c>
      <c r="X557">
        <v>24395</v>
      </c>
      <c r="Y557">
        <v>18299</v>
      </c>
      <c r="Z557">
        <v>21553</v>
      </c>
    </row>
    <row r="558" spans="1:26" x14ac:dyDescent="0.25">
      <c r="A558">
        <v>978</v>
      </c>
      <c r="B558" t="s">
        <v>598</v>
      </c>
      <c r="C558">
        <v>428</v>
      </c>
      <c r="D558">
        <v>428</v>
      </c>
      <c r="E558">
        <v>470</v>
      </c>
      <c r="F558">
        <v>406</v>
      </c>
      <c r="G558">
        <v>449</v>
      </c>
      <c r="H558">
        <v>428</v>
      </c>
      <c r="I558">
        <v>406</v>
      </c>
      <c r="J558">
        <v>470</v>
      </c>
      <c r="K558">
        <v>470</v>
      </c>
      <c r="L558">
        <v>428</v>
      </c>
      <c r="M558">
        <v>428</v>
      </c>
      <c r="N558">
        <v>0</v>
      </c>
      <c r="O558">
        <v>347</v>
      </c>
      <c r="P558">
        <v>539</v>
      </c>
      <c r="Q558">
        <v>531</v>
      </c>
      <c r="R558">
        <v>537</v>
      </c>
      <c r="S558">
        <v>549</v>
      </c>
      <c r="T558">
        <v>474</v>
      </c>
      <c r="U558">
        <v>548</v>
      </c>
      <c r="V558">
        <v>605</v>
      </c>
      <c r="W558">
        <v>547</v>
      </c>
      <c r="X558">
        <v>566</v>
      </c>
      <c r="Y558">
        <v>580</v>
      </c>
      <c r="Z558">
        <v>0</v>
      </c>
    </row>
    <row r="559" spans="1:26" x14ac:dyDescent="0.25">
      <c r="A559">
        <v>979</v>
      </c>
      <c r="B559" t="s">
        <v>599</v>
      </c>
      <c r="C559">
        <v>9</v>
      </c>
      <c r="D559">
        <v>9</v>
      </c>
      <c r="E559">
        <v>9</v>
      </c>
      <c r="F559">
        <v>9</v>
      </c>
      <c r="G559">
        <v>9</v>
      </c>
      <c r="H559">
        <v>9</v>
      </c>
      <c r="I559">
        <v>9</v>
      </c>
      <c r="J559">
        <v>9</v>
      </c>
      <c r="K559">
        <v>9</v>
      </c>
      <c r="L559">
        <v>9</v>
      </c>
      <c r="M559">
        <v>9</v>
      </c>
      <c r="N559">
        <v>0</v>
      </c>
      <c r="O559">
        <v>6</v>
      </c>
      <c r="P559">
        <v>7</v>
      </c>
      <c r="Q559">
        <v>7</v>
      </c>
      <c r="R559">
        <v>5</v>
      </c>
      <c r="S559">
        <v>4</v>
      </c>
      <c r="T559">
        <v>5</v>
      </c>
      <c r="U559">
        <v>6</v>
      </c>
      <c r="V559">
        <v>7</v>
      </c>
      <c r="W559">
        <v>8</v>
      </c>
      <c r="X559">
        <v>6</v>
      </c>
      <c r="Y559">
        <v>8</v>
      </c>
      <c r="Z559">
        <v>0</v>
      </c>
    </row>
    <row r="560" spans="1:26" x14ac:dyDescent="0.25">
      <c r="A560">
        <v>980</v>
      </c>
      <c r="B560" t="s">
        <v>600</v>
      </c>
      <c r="C560">
        <v>83</v>
      </c>
      <c r="D560">
        <v>85</v>
      </c>
      <c r="E560">
        <v>84</v>
      </c>
      <c r="F560">
        <v>85</v>
      </c>
      <c r="G560">
        <v>80</v>
      </c>
      <c r="H560">
        <v>86</v>
      </c>
      <c r="I560">
        <v>82</v>
      </c>
      <c r="J560">
        <v>84</v>
      </c>
      <c r="K560">
        <v>85</v>
      </c>
      <c r="L560">
        <v>85</v>
      </c>
      <c r="M560">
        <v>80</v>
      </c>
      <c r="N560">
        <v>0</v>
      </c>
      <c r="O560">
        <v>59</v>
      </c>
      <c r="P560">
        <v>109</v>
      </c>
      <c r="Q560">
        <v>99</v>
      </c>
      <c r="R560">
        <v>88</v>
      </c>
      <c r="S560">
        <v>131</v>
      </c>
      <c r="T560">
        <v>85</v>
      </c>
      <c r="U560">
        <v>66</v>
      </c>
      <c r="V560">
        <v>109</v>
      </c>
      <c r="W560">
        <v>64</v>
      </c>
      <c r="X560">
        <v>85</v>
      </c>
      <c r="Y560">
        <v>74</v>
      </c>
      <c r="Z560">
        <v>0</v>
      </c>
    </row>
    <row r="561" spans="1:26" x14ac:dyDescent="0.25">
      <c r="A561">
        <v>981</v>
      </c>
      <c r="B561" t="s">
        <v>601</v>
      </c>
      <c r="C561">
        <v>240</v>
      </c>
      <c r="D561">
        <v>240</v>
      </c>
      <c r="E561">
        <v>264</v>
      </c>
      <c r="F561">
        <v>228</v>
      </c>
      <c r="G561">
        <v>252</v>
      </c>
      <c r="H561">
        <v>240</v>
      </c>
      <c r="I561">
        <v>180</v>
      </c>
      <c r="J561">
        <v>264</v>
      </c>
      <c r="K561">
        <v>264</v>
      </c>
      <c r="L561">
        <v>0</v>
      </c>
      <c r="M561">
        <v>0</v>
      </c>
      <c r="N561">
        <v>0</v>
      </c>
      <c r="O561">
        <v>119</v>
      </c>
      <c r="P561">
        <v>257</v>
      </c>
      <c r="Q561">
        <v>248</v>
      </c>
      <c r="R561">
        <v>280</v>
      </c>
      <c r="S561">
        <v>272</v>
      </c>
      <c r="T561">
        <v>187</v>
      </c>
      <c r="U561">
        <v>192</v>
      </c>
      <c r="V561">
        <v>254</v>
      </c>
      <c r="W561">
        <v>167</v>
      </c>
      <c r="X561">
        <v>0</v>
      </c>
      <c r="Y561">
        <v>0</v>
      </c>
      <c r="Z561">
        <v>0</v>
      </c>
    </row>
    <row r="562" spans="1:26" x14ac:dyDescent="0.25">
      <c r="A562">
        <v>982</v>
      </c>
      <c r="B562" t="s">
        <v>602</v>
      </c>
      <c r="C562">
        <v>6</v>
      </c>
      <c r="D562">
        <v>6</v>
      </c>
      <c r="E562">
        <v>6</v>
      </c>
      <c r="F562">
        <v>6</v>
      </c>
      <c r="G562">
        <v>6</v>
      </c>
      <c r="H562">
        <v>6</v>
      </c>
      <c r="I562">
        <v>6</v>
      </c>
      <c r="J562">
        <v>6</v>
      </c>
      <c r="K562">
        <v>6</v>
      </c>
      <c r="L562">
        <v>0</v>
      </c>
      <c r="M562">
        <v>0</v>
      </c>
      <c r="N562">
        <v>0</v>
      </c>
      <c r="O562">
        <v>5</v>
      </c>
      <c r="P562">
        <v>8</v>
      </c>
      <c r="Q562">
        <v>7</v>
      </c>
      <c r="R562">
        <v>5</v>
      </c>
      <c r="S562">
        <v>5</v>
      </c>
      <c r="T562">
        <v>6</v>
      </c>
      <c r="U562">
        <v>5</v>
      </c>
      <c r="V562">
        <v>7</v>
      </c>
      <c r="W562">
        <v>7</v>
      </c>
      <c r="X562">
        <v>0</v>
      </c>
      <c r="Y562">
        <v>0</v>
      </c>
      <c r="Z562">
        <v>0</v>
      </c>
    </row>
    <row r="563" spans="1:26" x14ac:dyDescent="0.25">
      <c r="A563">
        <v>983</v>
      </c>
      <c r="B563" t="s">
        <v>603</v>
      </c>
      <c r="C563">
        <v>40</v>
      </c>
      <c r="D563">
        <v>40</v>
      </c>
      <c r="E563">
        <v>44</v>
      </c>
      <c r="F563">
        <v>38</v>
      </c>
      <c r="G563">
        <v>42</v>
      </c>
      <c r="H563">
        <v>40</v>
      </c>
      <c r="I563">
        <v>30</v>
      </c>
      <c r="J563">
        <v>44</v>
      </c>
      <c r="K563">
        <v>44</v>
      </c>
      <c r="L563">
        <v>0</v>
      </c>
      <c r="M563">
        <v>0</v>
      </c>
      <c r="N563">
        <v>0</v>
      </c>
      <c r="O563">
        <v>14</v>
      </c>
      <c r="P563">
        <v>46</v>
      </c>
      <c r="Q563">
        <v>80</v>
      </c>
      <c r="R563">
        <v>57</v>
      </c>
      <c r="S563">
        <v>73</v>
      </c>
      <c r="T563">
        <v>69</v>
      </c>
      <c r="U563">
        <v>81</v>
      </c>
      <c r="V563">
        <v>55</v>
      </c>
      <c r="W563">
        <v>121</v>
      </c>
      <c r="X563">
        <v>0</v>
      </c>
      <c r="Y563">
        <v>0</v>
      </c>
      <c r="Z563">
        <v>0</v>
      </c>
    </row>
    <row r="564" spans="1:26" x14ac:dyDescent="0.25">
      <c r="A564">
        <v>984</v>
      </c>
      <c r="B564" t="s">
        <v>604</v>
      </c>
      <c r="C564">
        <v>599</v>
      </c>
      <c r="D564">
        <v>599</v>
      </c>
      <c r="E564">
        <v>658</v>
      </c>
      <c r="F564">
        <v>569</v>
      </c>
      <c r="G564">
        <v>569</v>
      </c>
      <c r="H564">
        <v>599</v>
      </c>
      <c r="I564">
        <v>599</v>
      </c>
      <c r="J564">
        <v>658</v>
      </c>
      <c r="K564">
        <v>0</v>
      </c>
      <c r="L564">
        <v>0</v>
      </c>
      <c r="M564">
        <v>0</v>
      </c>
      <c r="N564">
        <v>0</v>
      </c>
      <c r="O564">
        <v>459</v>
      </c>
      <c r="P564">
        <v>423</v>
      </c>
      <c r="Q564">
        <v>498</v>
      </c>
      <c r="R564">
        <v>464</v>
      </c>
      <c r="S564">
        <v>957</v>
      </c>
      <c r="T564">
        <v>512</v>
      </c>
      <c r="U564">
        <v>458</v>
      </c>
      <c r="V564">
        <v>839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985</v>
      </c>
      <c r="B565" t="s">
        <v>605</v>
      </c>
      <c r="C565">
        <v>10</v>
      </c>
      <c r="D565">
        <v>10</v>
      </c>
      <c r="E565">
        <v>10</v>
      </c>
      <c r="F565">
        <v>10</v>
      </c>
      <c r="G565">
        <v>10</v>
      </c>
      <c r="H565">
        <v>10</v>
      </c>
      <c r="I565">
        <v>10</v>
      </c>
      <c r="J565">
        <v>10</v>
      </c>
      <c r="K565">
        <v>10</v>
      </c>
      <c r="L565">
        <v>10</v>
      </c>
      <c r="M565">
        <v>10</v>
      </c>
      <c r="N565">
        <v>10</v>
      </c>
      <c r="O565">
        <v>12</v>
      </c>
      <c r="P565">
        <v>12</v>
      </c>
      <c r="Q565">
        <v>12</v>
      </c>
      <c r="R565">
        <v>12</v>
      </c>
      <c r="S565">
        <v>12</v>
      </c>
      <c r="T565">
        <v>10</v>
      </c>
      <c r="U565">
        <v>12</v>
      </c>
      <c r="V565">
        <v>13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986</v>
      </c>
      <c r="B566" t="s">
        <v>606</v>
      </c>
      <c r="C566">
        <v>106</v>
      </c>
      <c r="D566">
        <v>114</v>
      </c>
      <c r="E566">
        <v>109</v>
      </c>
      <c r="F566">
        <v>107</v>
      </c>
      <c r="G566">
        <v>107</v>
      </c>
      <c r="H566">
        <v>104</v>
      </c>
      <c r="I566">
        <v>104</v>
      </c>
      <c r="J566">
        <v>112</v>
      </c>
      <c r="K566">
        <v>0</v>
      </c>
      <c r="L566">
        <v>0</v>
      </c>
      <c r="M566">
        <v>0</v>
      </c>
      <c r="N566">
        <v>0</v>
      </c>
      <c r="O566">
        <v>20</v>
      </c>
      <c r="P566">
        <v>45</v>
      </c>
      <c r="Q566">
        <v>47</v>
      </c>
      <c r="R566">
        <v>17</v>
      </c>
      <c r="S566">
        <v>72</v>
      </c>
      <c r="T566">
        <v>85</v>
      </c>
      <c r="U566">
        <v>70</v>
      </c>
      <c r="V566">
        <v>73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987</v>
      </c>
      <c r="B567" t="s">
        <v>607</v>
      </c>
      <c r="C567">
        <v>200</v>
      </c>
      <c r="D567">
        <v>200</v>
      </c>
      <c r="E567">
        <v>220</v>
      </c>
      <c r="F567">
        <v>190</v>
      </c>
      <c r="G567">
        <v>210</v>
      </c>
      <c r="H567">
        <v>200</v>
      </c>
      <c r="I567">
        <v>190</v>
      </c>
      <c r="J567">
        <v>220</v>
      </c>
      <c r="K567">
        <v>220</v>
      </c>
      <c r="L567">
        <v>200</v>
      </c>
      <c r="M567">
        <v>200</v>
      </c>
      <c r="N567">
        <v>210</v>
      </c>
      <c r="O567">
        <v>170</v>
      </c>
      <c r="P567">
        <v>127</v>
      </c>
      <c r="Q567">
        <v>184</v>
      </c>
      <c r="R567">
        <v>166</v>
      </c>
      <c r="S567">
        <v>203</v>
      </c>
      <c r="T567">
        <v>316</v>
      </c>
      <c r="U567">
        <v>169</v>
      </c>
      <c r="V567">
        <v>185</v>
      </c>
      <c r="W567">
        <v>160</v>
      </c>
      <c r="X567">
        <v>226</v>
      </c>
      <c r="Y567">
        <v>273</v>
      </c>
      <c r="Z567">
        <v>152</v>
      </c>
    </row>
    <row r="568" spans="1:26" x14ac:dyDescent="0.25">
      <c r="A568">
        <v>988</v>
      </c>
      <c r="B568" t="s">
        <v>608</v>
      </c>
      <c r="C568">
        <v>5</v>
      </c>
      <c r="D568">
        <v>5</v>
      </c>
      <c r="E568">
        <v>5</v>
      </c>
      <c r="F568">
        <v>5</v>
      </c>
      <c r="G568">
        <v>5</v>
      </c>
      <c r="H568">
        <v>5</v>
      </c>
      <c r="I568">
        <v>5</v>
      </c>
      <c r="J568">
        <v>5</v>
      </c>
      <c r="K568">
        <v>5</v>
      </c>
      <c r="L568">
        <v>5</v>
      </c>
      <c r="M568">
        <v>5</v>
      </c>
      <c r="N568">
        <v>5</v>
      </c>
      <c r="O568">
        <v>3</v>
      </c>
      <c r="P568">
        <v>5</v>
      </c>
      <c r="Q568">
        <v>4</v>
      </c>
      <c r="R568">
        <v>5</v>
      </c>
      <c r="S568">
        <v>5</v>
      </c>
      <c r="T568">
        <v>5</v>
      </c>
      <c r="U568">
        <v>3</v>
      </c>
      <c r="V568">
        <v>2</v>
      </c>
      <c r="W568">
        <v>3</v>
      </c>
      <c r="X568">
        <v>2</v>
      </c>
      <c r="Y568">
        <v>2</v>
      </c>
      <c r="Z568">
        <v>3</v>
      </c>
    </row>
    <row r="569" spans="1:26" x14ac:dyDescent="0.25">
      <c r="A569">
        <v>989</v>
      </c>
      <c r="B569" t="s">
        <v>609</v>
      </c>
      <c r="C569">
        <v>40</v>
      </c>
      <c r="D569">
        <v>40</v>
      </c>
      <c r="E569">
        <v>44</v>
      </c>
      <c r="F569">
        <v>38</v>
      </c>
      <c r="G569">
        <v>42</v>
      </c>
      <c r="H569">
        <v>40</v>
      </c>
      <c r="I569">
        <v>38</v>
      </c>
      <c r="J569">
        <v>44</v>
      </c>
      <c r="K569">
        <v>44</v>
      </c>
      <c r="L569">
        <v>40</v>
      </c>
      <c r="M569">
        <v>40</v>
      </c>
      <c r="N569">
        <v>42</v>
      </c>
      <c r="O569">
        <v>54</v>
      </c>
      <c r="P569">
        <v>25</v>
      </c>
      <c r="Q569">
        <v>16</v>
      </c>
      <c r="R569">
        <v>18</v>
      </c>
      <c r="S569">
        <v>32</v>
      </c>
      <c r="T569">
        <v>30</v>
      </c>
      <c r="U569">
        <v>25</v>
      </c>
      <c r="V569">
        <v>17</v>
      </c>
      <c r="W569">
        <v>27</v>
      </c>
      <c r="X569">
        <v>50</v>
      </c>
      <c r="Y569">
        <v>41</v>
      </c>
      <c r="Z569">
        <v>9</v>
      </c>
    </row>
    <row r="570" spans="1:26" x14ac:dyDescent="0.25">
      <c r="A570">
        <v>990</v>
      </c>
      <c r="B570" t="s">
        <v>610</v>
      </c>
      <c r="C570">
        <v>242</v>
      </c>
      <c r="D570">
        <v>242</v>
      </c>
      <c r="E570">
        <v>266</v>
      </c>
      <c r="F570">
        <v>230</v>
      </c>
      <c r="G570">
        <v>254</v>
      </c>
      <c r="H570">
        <v>242</v>
      </c>
      <c r="I570">
        <v>164</v>
      </c>
      <c r="J570">
        <v>266</v>
      </c>
      <c r="K570">
        <v>266</v>
      </c>
      <c r="L570">
        <v>0</v>
      </c>
      <c r="M570">
        <v>0</v>
      </c>
      <c r="N570">
        <v>0</v>
      </c>
      <c r="O570">
        <v>266</v>
      </c>
      <c r="P570">
        <v>205</v>
      </c>
      <c r="Q570">
        <v>246</v>
      </c>
      <c r="R570">
        <v>188</v>
      </c>
      <c r="S570">
        <v>192</v>
      </c>
      <c r="T570">
        <v>197</v>
      </c>
      <c r="U570">
        <v>175</v>
      </c>
      <c r="V570">
        <v>215</v>
      </c>
      <c r="W570">
        <v>217</v>
      </c>
      <c r="X570">
        <v>0</v>
      </c>
      <c r="Y570">
        <v>0</v>
      </c>
      <c r="Z570">
        <v>0</v>
      </c>
    </row>
    <row r="571" spans="1:26" x14ac:dyDescent="0.25">
      <c r="A571">
        <v>991</v>
      </c>
      <c r="B571" t="s">
        <v>611</v>
      </c>
      <c r="C571">
        <v>7</v>
      </c>
      <c r="D571">
        <v>7</v>
      </c>
      <c r="E571">
        <v>7</v>
      </c>
      <c r="F571">
        <v>7</v>
      </c>
      <c r="G571">
        <v>7</v>
      </c>
      <c r="H571">
        <v>7</v>
      </c>
      <c r="I571">
        <v>7</v>
      </c>
      <c r="J571">
        <v>7</v>
      </c>
      <c r="K571">
        <v>7</v>
      </c>
      <c r="L571">
        <v>7</v>
      </c>
      <c r="M571">
        <v>0</v>
      </c>
      <c r="N571">
        <v>0</v>
      </c>
      <c r="O571">
        <v>9</v>
      </c>
      <c r="P571">
        <v>6</v>
      </c>
      <c r="Q571">
        <v>8</v>
      </c>
      <c r="R571">
        <v>4</v>
      </c>
      <c r="S571">
        <v>5</v>
      </c>
      <c r="T571">
        <v>13</v>
      </c>
      <c r="U571">
        <v>14</v>
      </c>
      <c r="V571">
        <v>8</v>
      </c>
      <c r="W571">
        <v>7</v>
      </c>
      <c r="X571">
        <v>7</v>
      </c>
      <c r="Y571">
        <v>0</v>
      </c>
      <c r="Z571">
        <v>0</v>
      </c>
    </row>
    <row r="572" spans="1:26" x14ac:dyDescent="0.25">
      <c r="A572">
        <v>992</v>
      </c>
      <c r="B572" t="s">
        <v>612</v>
      </c>
      <c r="C572">
        <v>48</v>
      </c>
      <c r="D572">
        <v>50</v>
      </c>
      <c r="E572">
        <v>50</v>
      </c>
      <c r="F572">
        <v>48</v>
      </c>
      <c r="G572">
        <v>48</v>
      </c>
      <c r="H572">
        <v>50</v>
      </c>
      <c r="I572">
        <v>40</v>
      </c>
      <c r="J572">
        <v>52</v>
      </c>
      <c r="K572">
        <v>50</v>
      </c>
      <c r="L572">
        <v>0</v>
      </c>
      <c r="M572">
        <v>0</v>
      </c>
      <c r="N572">
        <v>0</v>
      </c>
      <c r="O572">
        <v>60</v>
      </c>
      <c r="P572">
        <v>50</v>
      </c>
      <c r="Q572">
        <v>76</v>
      </c>
      <c r="R572">
        <v>54</v>
      </c>
      <c r="S572">
        <v>88</v>
      </c>
      <c r="T572">
        <v>93</v>
      </c>
      <c r="U572">
        <v>70</v>
      </c>
      <c r="V572">
        <v>44</v>
      </c>
      <c r="W572">
        <v>42</v>
      </c>
      <c r="X572">
        <v>0</v>
      </c>
      <c r="Y572">
        <v>0</v>
      </c>
      <c r="Z572">
        <v>0</v>
      </c>
    </row>
    <row r="573" spans="1:26" x14ac:dyDescent="0.25">
      <c r="A573">
        <v>993</v>
      </c>
      <c r="B573" t="s">
        <v>613</v>
      </c>
      <c r="C573">
        <v>240</v>
      </c>
      <c r="D573">
        <v>240</v>
      </c>
      <c r="E573">
        <v>264</v>
      </c>
      <c r="F573">
        <v>228</v>
      </c>
      <c r="G573">
        <v>252</v>
      </c>
      <c r="H573">
        <v>240</v>
      </c>
      <c r="I573">
        <v>228</v>
      </c>
      <c r="J573">
        <v>264</v>
      </c>
      <c r="K573">
        <v>264</v>
      </c>
      <c r="L573">
        <v>240</v>
      </c>
      <c r="M573">
        <v>240</v>
      </c>
      <c r="N573">
        <v>252</v>
      </c>
      <c r="O573">
        <v>211</v>
      </c>
      <c r="P573">
        <v>330</v>
      </c>
      <c r="Q573">
        <v>283</v>
      </c>
      <c r="R573">
        <v>264</v>
      </c>
      <c r="S573">
        <v>257</v>
      </c>
      <c r="T573">
        <v>259</v>
      </c>
      <c r="U573">
        <v>246</v>
      </c>
      <c r="V573">
        <v>326</v>
      </c>
      <c r="W573">
        <v>287</v>
      </c>
      <c r="X573">
        <v>391</v>
      </c>
      <c r="Y573">
        <v>245</v>
      </c>
      <c r="Z573">
        <v>295</v>
      </c>
    </row>
    <row r="574" spans="1:26" x14ac:dyDescent="0.25">
      <c r="A574">
        <v>994</v>
      </c>
      <c r="B574" t="s">
        <v>614</v>
      </c>
      <c r="C574">
        <v>11</v>
      </c>
      <c r="D574">
        <v>11</v>
      </c>
      <c r="E574">
        <v>11</v>
      </c>
      <c r="F574">
        <v>11</v>
      </c>
      <c r="G574">
        <v>11</v>
      </c>
      <c r="H574">
        <v>11</v>
      </c>
      <c r="I574">
        <v>11</v>
      </c>
      <c r="J574">
        <v>11</v>
      </c>
      <c r="K574">
        <v>11</v>
      </c>
      <c r="L574">
        <v>11</v>
      </c>
      <c r="M574">
        <v>11</v>
      </c>
      <c r="N574">
        <v>11</v>
      </c>
      <c r="O574">
        <v>10</v>
      </c>
      <c r="P574">
        <v>10</v>
      </c>
      <c r="Q574">
        <v>10</v>
      </c>
      <c r="R574">
        <v>11</v>
      </c>
      <c r="S574">
        <v>10</v>
      </c>
      <c r="T574">
        <v>11</v>
      </c>
      <c r="U574">
        <v>11</v>
      </c>
      <c r="V574">
        <v>7</v>
      </c>
      <c r="W574">
        <v>10</v>
      </c>
      <c r="X574">
        <v>11</v>
      </c>
      <c r="Y574">
        <v>7</v>
      </c>
      <c r="Z574">
        <v>7</v>
      </c>
    </row>
    <row r="575" spans="1:26" x14ac:dyDescent="0.25">
      <c r="A575">
        <v>995</v>
      </c>
      <c r="B575" t="s">
        <v>615</v>
      </c>
      <c r="C575">
        <v>36</v>
      </c>
      <c r="D575">
        <v>36</v>
      </c>
      <c r="E575">
        <v>34</v>
      </c>
      <c r="F575">
        <v>32</v>
      </c>
      <c r="G575">
        <v>30</v>
      </c>
      <c r="H575">
        <v>36</v>
      </c>
      <c r="I575">
        <v>36</v>
      </c>
      <c r="J575">
        <v>34</v>
      </c>
      <c r="K575">
        <v>34</v>
      </c>
      <c r="L575">
        <v>32</v>
      </c>
      <c r="M575">
        <v>32</v>
      </c>
      <c r="N575">
        <v>30</v>
      </c>
      <c r="O575">
        <v>0</v>
      </c>
      <c r="P575">
        <v>27</v>
      </c>
      <c r="Q575">
        <v>39</v>
      </c>
      <c r="R575">
        <v>29</v>
      </c>
      <c r="S575">
        <v>9</v>
      </c>
      <c r="T575">
        <v>22</v>
      </c>
      <c r="U575">
        <v>9</v>
      </c>
      <c r="V575">
        <v>19</v>
      </c>
      <c r="W575">
        <v>31</v>
      </c>
      <c r="X575">
        <v>8</v>
      </c>
      <c r="Y575">
        <v>15</v>
      </c>
      <c r="Z575">
        <v>18</v>
      </c>
    </row>
    <row r="576" spans="1:26" x14ac:dyDescent="0.25">
      <c r="A576">
        <v>996</v>
      </c>
      <c r="B576" t="s">
        <v>616</v>
      </c>
      <c r="C576">
        <v>345</v>
      </c>
      <c r="D576">
        <v>327</v>
      </c>
      <c r="E576">
        <v>327</v>
      </c>
      <c r="F576">
        <v>327</v>
      </c>
      <c r="G576">
        <v>327</v>
      </c>
      <c r="H576">
        <v>327</v>
      </c>
      <c r="I576">
        <v>327</v>
      </c>
      <c r="J576">
        <v>327</v>
      </c>
      <c r="K576">
        <v>327</v>
      </c>
      <c r="L576">
        <v>327</v>
      </c>
      <c r="M576">
        <v>327</v>
      </c>
      <c r="N576">
        <v>327</v>
      </c>
      <c r="O576">
        <v>395</v>
      </c>
      <c r="P576">
        <v>345</v>
      </c>
      <c r="Q576">
        <v>345</v>
      </c>
      <c r="R576">
        <v>348</v>
      </c>
      <c r="S576">
        <v>368</v>
      </c>
      <c r="T576">
        <v>348</v>
      </c>
      <c r="U576">
        <v>347</v>
      </c>
      <c r="V576">
        <v>388</v>
      </c>
      <c r="W576">
        <v>403</v>
      </c>
      <c r="X576">
        <v>360</v>
      </c>
      <c r="Y576">
        <v>387</v>
      </c>
      <c r="Z576">
        <v>445</v>
      </c>
    </row>
    <row r="577" spans="1:26" x14ac:dyDescent="0.25">
      <c r="A577">
        <v>997</v>
      </c>
      <c r="B577" t="s">
        <v>617</v>
      </c>
      <c r="C577">
        <v>2</v>
      </c>
      <c r="D577">
        <v>2</v>
      </c>
      <c r="E577">
        <v>2</v>
      </c>
      <c r="F577">
        <v>4</v>
      </c>
      <c r="G577">
        <v>1</v>
      </c>
      <c r="H577">
        <v>3</v>
      </c>
      <c r="I577">
        <v>1</v>
      </c>
      <c r="J577">
        <v>3</v>
      </c>
      <c r="K577">
        <v>3</v>
      </c>
      <c r="L577">
        <v>1</v>
      </c>
      <c r="M577">
        <v>5</v>
      </c>
      <c r="N577">
        <v>1</v>
      </c>
      <c r="O577">
        <v>2</v>
      </c>
      <c r="P577">
        <v>2</v>
      </c>
      <c r="Q577">
        <v>2</v>
      </c>
      <c r="R577">
        <v>4</v>
      </c>
      <c r="S577">
        <v>2</v>
      </c>
      <c r="T577">
        <v>3</v>
      </c>
      <c r="U577">
        <v>1</v>
      </c>
      <c r="V577">
        <v>4</v>
      </c>
      <c r="W577">
        <v>4</v>
      </c>
      <c r="X577">
        <v>2</v>
      </c>
      <c r="Y577">
        <v>7</v>
      </c>
      <c r="Z577">
        <v>2</v>
      </c>
    </row>
    <row r="578" spans="1:26" x14ac:dyDescent="0.25">
      <c r="A578">
        <v>998</v>
      </c>
      <c r="B578" t="s">
        <v>618</v>
      </c>
      <c r="C578">
        <v>1419</v>
      </c>
      <c r="D578">
        <v>1411</v>
      </c>
      <c r="E578">
        <v>1444</v>
      </c>
      <c r="F578">
        <v>1431</v>
      </c>
      <c r="G578">
        <v>1414</v>
      </c>
      <c r="H578">
        <v>1437</v>
      </c>
      <c r="I578">
        <v>1450</v>
      </c>
      <c r="J578">
        <v>2014</v>
      </c>
      <c r="K578">
        <v>2275</v>
      </c>
      <c r="L578">
        <v>2262</v>
      </c>
      <c r="M578">
        <v>2389</v>
      </c>
      <c r="N578">
        <v>2390</v>
      </c>
      <c r="O578">
        <v>223</v>
      </c>
      <c r="P578">
        <v>182</v>
      </c>
      <c r="Q578">
        <v>463</v>
      </c>
      <c r="R578">
        <v>694</v>
      </c>
      <c r="S578">
        <v>411</v>
      </c>
      <c r="T578">
        <v>119</v>
      </c>
      <c r="U578">
        <v>8</v>
      </c>
      <c r="V578">
        <v>22</v>
      </c>
      <c r="W578">
        <v>0</v>
      </c>
      <c r="X578">
        <v>2</v>
      </c>
      <c r="Y578">
        <v>1</v>
      </c>
      <c r="Z578">
        <v>0</v>
      </c>
    </row>
    <row r="579" spans="1:26" x14ac:dyDescent="0.25">
      <c r="A579">
        <v>1004</v>
      </c>
      <c r="B579" t="s">
        <v>620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31</v>
      </c>
      <c r="P579">
        <v>30</v>
      </c>
      <c r="Q579">
        <v>30</v>
      </c>
      <c r="R579">
        <v>30</v>
      </c>
      <c r="S579">
        <v>31</v>
      </c>
      <c r="T579">
        <v>30</v>
      </c>
      <c r="U579">
        <v>30</v>
      </c>
      <c r="V579">
        <v>31</v>
      </c>
      <c r="W579">
        <v>32</v>
      </c>
      <c r="X579">
        <v>30</v>
      </c>
      <c r="Y579">
        <v>31</v>
      </c>
      <c r="Z579">
        <v>14</v>
      </c>
    </row>
    <row r="580" spans="1:26" x14ac:dyDescent="0.25">
      <c r="A580">
        <v>1005</v>
      </c>
      <c r="B580" t="s">
        <v>621</v>
      </c>
      <c r="C580">
        <v>1216</v>
      </c>
      <c r="D580">
        <v>1703</v>
      </c>
      <c r="E580">
        <v>1946</v>
      </c>
      <c r="F580">
        <v>2189</v>
      </c>
      <c r="G580">
        <v>2431</v>
      </c>
      <c r="H580">
        <v>2189</v>
      </c>
      <c r="I580">
        <v>1946</v>
      </c>
      <c r="J580">
        <v>2189</v>
      </c>
      <c r="K580">
        <v>2431</v>
      </c>
      <c r="L580">
        <v>1946</v>
      </c>
      <c r="M580">
        <v>2189</v>
      </c>
      <c r="N580">
        <v>1946</v>
      </c>
      <c r="O580">
        <v>390</v>
      </c>
      <c r="P580">
        <v>4662</v>
      </c>
      <c r="Q580">
        <v>624</v>
      </c>
      <c r="R580">
        <v>1088</v>
      </c>
      <c r="S580">
        <v>620</v>
      </c>
      <c r="T580">
        <v>294</v>
      </c>
      <c r="U580">
        <v>2330</v>
      </c>
      <c r="V580">
        <v>2353</v>
      </c>
      <c r="W580">
        <v>891</v>
      </c>
      <c r="X580">
        <v>1194</v>
      </c>
      <c r="Y580">
        <v>1479</v>
      </c>
      <c r="Z580">
        <v>1065</v>
      </c>
    </row>
    <row r="581" spans="1:26" x14ac:dyDescent="0.25">
      <c r="A581">
        <v>1006</v>
      </c>
      <c r="B581" t="s">
        <v>622</v>
      </c>
      <c r="C581">
        <v>966</v>
      </c>
      <c r="D581">
        <v>1206</v>
      </c>
      <c r="E581">
        <v>1689</v>
      </c>
      <c r="F581">
        <v>1930</v>
      </c>
      <c r="G581">
        <v>2172</v>
      </c>
      <c r="H581">
        <v>2172</v>
      </c>
      <c r="I581">
        <v>1930</v>
      </c>
      <c r="J581">
        <v>1689</v>
      </c>
      <c r="K581">
        <v>2172</v>
      </c>
      <c r="L581">
        <v>2172</v>
      </c>
      <c r="M581">
        <v>2413</v>
      </c>
      <c r="N581">
        <v>3619</v>
      </c>
      <c r="O581">
        <v>463</v>
      </c>
      <c r="P581">
        <v>669</v>
      </c>
      <c r="Q581">
        <v>2238</v>
      </c>
      <c r="R581">
        <v>2089</v>
      </c>
      <c r="S581">
        <v>2303</v>
      </c>
      <c r="T581">
        <v>2152</v>
      </c>
      <c r="U581">
        <v>1512</v>
      </c>
      <c r="V581">
        <v>2115</v>
      </c>
      <c r="W581">
        <v>678</v>
      </c>
      <c r="X581">
        <v>1641</v>
      </c>
      <c r="Y581">
        <v>2138</v>
      </c>
      <c r="Z581">
        <v>3391</v>
      </c>
    </row>
    <row r="582" spans="1:26" x14ac:dyDescent="0.25">
      <c r="A582">
        <v>1007</v>
      </c>
      <c r="B582" t="s">
        <v>623</v>
      </c>
      <c r="C582">
        <v>-379</v>
      </c>
      <c r="D582">
        <v>-441</v>
      </c>
      <c r="E582">
        <v>-695</v>
      </c>
      <c r="F582">
        <v>-800</v>
      </c>
      <c r="G582">
        <v>-907</v>
      </c>
      <c r="H582">
        <v>-949</v>
      </c>
      <c r="I582">
        <v>-843</v>
      </c>
      <c r="J582">
        <v>-652</v>
      </c>
      <c r="K582">
        <v>-907</v>
      </c>
      <c r="L582">
        <v>-992</v>
      </c>
      <c r="M582">
        <v>-1097</v>
      </c>
      <c r="N582">
        <v>-1882</v>
      </c>
      <c r="O582">
        <v>-73</v>
      </c>
      <c r="P582">
        <v>3993</v>
      </c>
      <c r="Q582">
        <v>-1614</v>
      </c>
      <c r="R582">
        <v>-1001</v>
      </c>
      <c r="S582">
        <v>-1683</v>
      </c>
      <c r="T582">
        <v>-1858</v>
      </c>
      <c r="U582">
        <v>819</v>
      </c>
      <c r="V582">
        <v>238</v>
      </c>
      <c r="W582">
        <v>213</v>
      </c>
      <c r="X582">
        <v>-446</v>
      </c>
      <c r="Y582">
        <v>-659</v>
      </c>
      <c r="Z582">
        <v>-2326</v>
      </c>
    </row>
    <row r="583" spans="1:26" x14ac:dyDescent="0.25">
      <c r="A583">
        <v>1010</v>
      </c>
      <c r="B583" t="s">
        <v>630</v>
      </c>
      <c r="C583">
        <v>29</v>
      </c>
      <c r="D583">
        <v>32</v>
      </c>
      <c r="E583">
        <v>24</v>
      </c>
      <c r="F583">
        <v>20</v>
      </c>
      <c r="G583">
        <v>29</v>
      </c>
      <c r="H583">
        <v>22</v>
      </c>
      <c r="I583">
        <v>27</v>
      </c>
      <c r="J583">
        <v>30</v>
      </c>
      <c r="K583">
        <v>16</v>
      </c>
      <c r="L583">
        <v>24</v>
      </c>
      <c r="M583">
        <v>29</v>
      </c>
      <c r="N583">
        <v>40</v>
      </c>
      <c r="O583">
        <v>31</v>
      </c>
      <c r="P583">
        <v>34</v>
      </c>
      <c r="Q583">
        <v>25</v>
      </c>
      <c r="R583">
        <v>21</v>
      </c>
      <c r="S583">
        <v>30</v>
      </c>
      <c r="T583">
        <v>23</v>
      </c>
      <c r="U583">
        <v>28</v>
      </c>
      <c r="V583">
        <v>32</v>
      </c>
      <c r="W583">
        <v>17</v>
      </c>
      <c r="X583">
        <v>25</v>
      </c>
      <c r="Y583">
        <v>30</v>
      </c>
      <c r="Z583">
        <v>42</v>
      </c>
    </row>
    <row r="584" spans="1:26" x14ac:dyDescent="0.25">
      <c r="A584">
        <v>1016</v>
      </c>
      <c r="B584" t="s">
        <v>631</v>
      </c>
      <c r="C584">
        <v>577</v>
      </c>
      <c r="D584">
        <v>577</v>
      </c>
      <c r="E584">
        <v>577</v>
      </c>
      <c r="F584">
        <v>577</v>
      </c>
      <c r="G584">
        <v>617</v>
      </c>
      <c r="H584">
        <v>617</v>
      </c>
      <c r="I584">
        <v>648</v>
      </c>
      <c r="J584">
        <v>648</v>
      </c>
      <c r="K584">
        <v>546</v>
      </c>
      <c r="L584">
        <v>546</v>
      </c>
      <c r="M584">
        <v>546</v>
      </c>
      <c r="N584">
        <v>546</v>
      </c>
      <c r="O584">
        <v>16</v>
      </c>
      <c r="P584">
        <v>30</v>
      </c>
      <c r="Q584">
        <v>277</v>
      </c>
      <c r="R584">
        <v>305</v>
      </c>
      <c r="S584">
        <v>706</v>
      </c>
      <c r="T584">
        <v>798</v>
      </c>
      <c r="U584">
        <v>740</v>
      </c>
      <c r="V584">
        <v>200</v>
      </c>
      <c r="W584">
        <v>1148</v>
      </c>
      <c r="X584">
        <v>1057</v>
      </c>
      <c r="Y584">
        <v>1496</v>
      </c>
      <c r="Z584">
        <v>346</v>
      </c>
    </row>
    <row r="585" spans="1:26" x14ac:dyDescent="0.25">
      <c r="A585">
        <v>1017</v>
      </c>
      <c r="B585" t="s">
        <v>631</v>
      </c>
      <c r="C585">
        <v>621</v>
      </c>
      <c r="D585">
        <v>621</v>
      </c>
      <c r="E585">
        <v>621</v>
      </c>
      <c r="F585">
        <v>621</v>
      </c>
      <c r="G585">
        <v>638</v>
      </c>
      <c r="H585">
        <v>638</v>
      </c>
      <c r="I585">
        <v>591</v>
      </c>
      <c r="J585">
        <v>591</v>
      </c>
      <c r="K585">
        <v>620</v>
      </c>
      <c r="L585">
        <v>620</v>
      </c>
      <c r="M585">
        <v>620</v>
      </c>
      <c r="N585">
        <v>620</v>
      </c>
      <c r="O585">
        <v>0</v>
      </c>
      <c r="P585">
        <v>0</v>
      </c>
      <c r="Q585">
        <v>182</v>
      </c>
      <c r="R585">
        <v>1092</v>
      </c>
      <c r="S585">
        <v>246</v>
      </c>
      <c r="T585">
        <v>150</v>
      </c>
      <c r="U585">
        <v>354</v>
      </c>
      <c r="V585">
        <v>486</v>
      </c>
      <c r="W585">
        <v>512</v>
      </c>
      <c r="X585">
        <v>391</v>
      </c>
      <c r="Y585">
        <v>0</v>
      </c>
      <c r="Z585">
        <v>227</v>
      </c>
    </row>
    <row r="586" spans="1:26" x14ac:dyDescent="0.25">
      <c r="A586">
        <v>1019</v>
      </c>
      <c r="B586" t="s">
        <v>631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1021</v>
      </c>
      <c r="B587" t="s">
        <v>631</v>
      </c>
      <c r="C587">
        <v>0</v>
      </c>
      <c r="D587">
        <v>520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288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1022</v>
      </c>
      <c r="B588" t="s">
        <v>631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1024</v>
      </c>
      <c r="B589" t="s">
        <v>631</v>
      </c>
      <c r="C589">
        <v>476</v>
      </c>
      <c r="D589">
        <v>476</v>
      </c>
      <c r="E589">
        <v>476</v>
      </c>
      <c r="F589">
        <v>476</v>
      </c>
      <c r="G589">
        <v>452</v>
      </c>
      <c r="H589">
        <v>452</v>
      </c>
      <c r="I589">
        <v>451</v>
      </c>
      <c r="J589">
        <v>451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147</v>
      </c>
      <c r="Q589">
        <v>0</v>
      </c>
      <c r="R589">
        <v>485</v>
      </c>
      <c r="S589">
        <v>1046</v>
      </c>
      <c r="T589">
        <v>717</v>
      </c>
      <c r="U589">
        <v>-178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1026</v>
      </c>
      <c r="B590" t="s">
        <v>631</v>
      </c>
      <c r="C590">
        <v>679</v>
      </c>
      <c r="D590">
        <v>679</v>
      </c>
      <c r="E590">
        <v>679</v>
      </c>
      <c r="F590">
        <v>679</v>
      </c>
      <c r="G590">
        <v>683</v>
      </c>
      <c r="H590">
        <v>683</v>
      </c>
      <c r="I590">
        <v>621</v>
      </c>
      <c r="J590">
        <v>621</v>
      </c>
      <c r="K590">
        <v>712</v>
      </c>
      <c r="L590">
        <v>712</v>
      </c>
      <c r="M590">
        <v>712</v>
      </c>
      <c r="N590">
        <v>712</v>
      </c>
      <c r="O590">
        <v>0</v>
      </c>
      <c r="P590">
        <v>0</v>
      </c>
      <c r="Q590">
        <v>567</v>
      </c>
      <c r="R590">
        <v>439</v>
      </c>
      <c r="S590">
        <v>0</v>
      </c>
      <c r="T590">
        <v>357</v>
      </c>
      <c r="U590">
        <v>56</v>
      </c>
      <c r="V590">
        <v>535</v>
      </c>
      <c r="W590">
        <v>1000</v>
      </c>
      <c r="X590">
        <v>1517</v>
      </c>
      <c r="Y590">
        <v>4784</v>
      </c>
      <c r="Z590">
        <v>3261</v>
      </c>
    </row>
    <row r="591" spans="1:26" x14ac:dyDescent="0.25">
      <c r="A591">
        <v>1033</v>
      </c>
      <c r="B591" t="s">
        <v>631</v>
      </c>
      <c r="C591">
        <v>730</v>
      </c>
      <c r="D591">
        <v>730</v>
      </c>
      <c r="E591">
        <v>730</v>
      </c>
      <c r="F591">
        <v>730</v>
      </c>
      <c r="G591">
        <v>768</v>
      </c>
      <c r="H591">
        <v>768</v>
      </c>
      <c r="I591">
        <v>795</v>
      </c>
      <c r="J591">
        <v>795</v>
      </c>
      <c r="K591">
        <v>784</v>
      </c>
      <c r="L591">
        <v>784</v>
      </c>
      <c r="M591">
        <v>784</v>
      </c>
      <c r="N591">
        <v>784</v>
      </c>
      <c r="O591">
        <v>132</v>
      </c>
      <c r="P591">
        <v>161</v>
      </c>
      <c r="Q591">
        <v>949</v>
      </c>
      <c r="R591">
        <v>153</v>
      </c>
      <c r="S591">
        <v>0</v>
      </c>
      <c r="T591">
        <v>0</v>
      </c>
      <c r="U591">
        <v>528</v>
      </c>
      <c r="V591">
        <v>305</v>
      </c>
      <c r="W591">
        <v>0</v>
      </c>
      <c r="X591">
        <v>331</v>
      </c>
      <c r="Y591">
        <v>514</v>
      </c>
      <c r="Z591">
        <v>1000</v>
      </c>
    </row>
    <row r="592" spans="1:26" x14ac:dyDescent="0.25">
      <c r="A592">
        <v>1063</v>
      </c>
      <c r="B592" t="s">
        <v>632</v>
      </c>
      <c r="C592">
        <v>6929</v>
      </c>
      <c r="D592">
        <v>7050</v>
      </c>
      <c r="E592">
        <v>6588</v>
      </c>
      <c r="F592">
        <v>6676</v>
      </c>
      <c r="G592">
        <v>6746</v>
      </c>
      <c r="H592">
        <v>6816</v>
      </c>
      <c r="I592">
        <v>6887</v>
      </c>
      <c r="J592">
        <v>6966</v>
      </c>
      <c r="K592">
        <v>7036</v>
      </c>
      <c r="L592">
        <v>7124</v>
      </c>
      <c r="M592">
        <v>7552</v>
      </c>
      <c r="N592">
        <v>7828</v>
      </c>
      <c r="O592">
        <v>6930</v>
      </c>
      <c r="P592">
        <v>7135</v>
      </c>
      <c r="Q592">
        <v>6670</v>
      </c>
      <c r="R592">
        <v>6570</v>
      </c>
      <c r="S592">
        <v>6546</v>
      </c>
      <c r="T592">
        <v>6531</v>
      </c>
      <c r="U592">
        <v>6568</v>
      </c>
      <c r="V592">
        <v>6629</v>
      </c>
      <c r="W592">
        <v>6569</v>
      </c>
      <c r="X592">
        <v>6627</v>
      </c>
      <c r="Y592">
        <v>6864</v>
      </c>
      <c r="Z592">
        <v>6865</v>
      </c>
    </row>
    <row r="593" spans="1:26" x14ac:dyDescent="0.25">
      <c r="A593">
        <v>1064</v>
      </c>
      <c r="B593" t="s">
        <v>633</v>
      </c>
      <c r="C593">
        <v>1725</v>
      </c>
      <c r="D593">
        <v>1057</v>
      </c>
      <c r="E593">
        <v>1090</v>
      </c>
      <c r="F593">
        <v>1100</v>
      </c>
      <c r="G593">
        <v>1107</v>
      </c>
      <c r="H593">
        <v>1115</v>
      </c>
      <c r="I593">
        <v>1122</v>
      </c>
      <c r="J593">
        <v>1131</v>
      </c>
      <c r="K593">
        <v>1139</v>
      </c>
      <c r="L593">
        <v>1148</v>
      </c>
      <c r="M593">
        <v>1158</v>
      </c>
      <c r="N593">
        <v>1845</v>
      </c>
      <c r="O593">
        <v>1726</v>
      </c>
      <c r="P593">
        <v>995</v>
      </c>
      <c r="Q593">
        <v>995</v>
      </c>
      <c r="R593">
        <v>995</v>
      </c>
      <c r="S593">
        <v>995</v>
      </c>
      <c r="T593">
        <v>995</v>
      </c>
      <c r="U593">
        <v>927</v>
      </c>
      <c r="V593">
        <v>927</v>
      </c>
      <c r="W593">
        <v>927</v>
      </c>
      <c r="X593">
        <v>927</v>
      </c>
      <c r="Y593">
        <v>927</v>
      </c>
      <c r="Z593">
        <v>1678</v>
      </c>
    </row>
    <row r="594" spans="1:26" x14ac:dyDescent="0.25">
      <c r="A594">
        <v>1065</v>
      </c>
      <c r="B594" t="s">
        <v>634</v>
      </c>
      <c r="C594">
        <v>1650</v>
      </c>
      <c r="D594">
        <v>0</v>
      </c>
      <c r="E594">
        <v>30</v>
      </c>
      <c r="F594">
        <v>50</v>
      </c>
      <c r="G594">
        <v>66</v>
      </c>
      <c r="H594">
        <v>82</v>
      </c>
      <c r="I594">
        <v>98</v>
      </c>
      <c r="J594">
        <v>116</v>
      </c>
      <c r="K594">
        <v>132</v>
      </c>
      <c r="L594">
        <v>152</v>
      </c>
      <c r="M594">
        <v>174</v>
      </c>
      <c r="N594">
        <v>190</v>
      </c>
      <c r="O594">
        <v>1656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1066</v>
      </c>
      <c r="B595" t="s">
        <v>635</v>
      </c>
      <c r="C595">
        <v>0</v>
      </c>
      <c r="D595">
        <v>0</v>
      </c>
      <c r="E595">
        <v>737</v>
      </c>
      <c r="F595">
        <v>590</v>
      </c>
      <c r="G595">
        <v>590</v>
      </c>
      <c r="H595">
        <v>590</v>
      </c>
      <c r="I595">
        <v>663</v>
      </c>
      <c r="J595">
        <v>590</v>
      </c>
      <c r="K595">
        <v>737</v>
      </c>
      <c r="L595">
        <v>811</v>
      </c>
      <c r="M595">
        <v>590</v>
      </c>
      <c r="N595">
        <v>369</v>
      </c>
      <c r="O595">
        <v>0</v>
      </c>
      <c r="P595">
        <v>150</v>
      </c>
      <c r="Q595">
        <v>633</v>
      </c>
      <c r="R595">
        <v>175</v>
      </c>
      <c r="S595">
        <v>0</v>
      </c>
      <c r="T595">
        <v>120</v>
      </c>
      <c r="U595">
        <v>100</v>
      </c>
      <c r="V595">
        <v>0</v>
      </c>
      <c r="W595">
        <v>0</v>
      </c>
      <c r="X595">
        <v>60</v>
      </c>
      <c r="Y595">
        <v>60</v>
      </c>
      <c r="Z595">
        <v>0</v>
      </c>
    </row>
    <row r="596" spans="1:26" x14ac:dyDescent="0.25">
      <c r="A596">
        <v>1067</v>
      </c>
      <c r="B596" t="s">
        <v>636</v>
      </c>
      <c r="C596">
        <v>320</v>
      </c>
      <c r="D596">
        <v>0</v>
      </c>
      <c r="E596">
        <v>537</v>
      </c>
      <c r="F596">
        <v>430</v>
      </c>
      <c r="G596">
        <v>430</v>
      </c>
      <c r="H596">
        <v>430</v>
      </c>
      <c r="I596">
        <v>483</v>
      </c>
      <c r="J596">
        <v>430</v>
      </c>
      <c r="K596">
        <v>537</v>
      </c>
      <c r="L596">
        <v>591</v>
      </c>
      <c r="M596">
        <v>430</v>
      </c>
      <c r="N596">
        <v>269</v>
      </c>
      <c r="O596">
        <v>350</v>
      </c>
      <c r="P596">
        <v>0</v>
      </c>
      <c r="Q596">
        <v>0</v>
      </c>
      <c r="R596">
        <v>0</v>
      </c>
      <c r="S596">
        <v>0</v>
      </c>
      <c r="T596">
        <v>66</v>
      </c>
      <c r="U596">
        <v>0</v>
      </c>
      <c r="V596">
        <v>50</v>
      </c>
      <c r="W596">
        <v>200</v>
      </c>
      <c r="X596">
        <v>0</v>
      </c>
      <c r="Y596">
        <v>0</v>
      </c>
      <c r="Z596">
        <v>0</v>
      </c>
    </row>
    <row r="597" spans="1:26" x14ac:dyDescent="0.25">
      <c r="A597">
        <v>1068</v>
      </c>
      <c r="B597" t="s">
        <v>637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1069</v>
      </c>
      <c r="B598" t="s">
        <v>638</v>
      </c>
      <c r="C598">
        <v>320</v>
      </c>
      <c r="D598">
        <v>0</v>
      </c>
      <c r="E598">
        <v>1274</v>
      </c>
      <c r="F598">
        <v>1019</v>
      </c>
      <c r="G598">
        <v>1019</v>
      </c>
      <c r="H598">
        <v>1019</v>
      </c>
      <c r="I598">
        <v>1147</v>
      </c>
      <c r="J598">
        <v>1019</v>
      </c>
      <c r="K598">
        <v>1274</v>
      </c>
      <c r="L598">
        <v>1402</v>
      </c>
      <c r="M598">
        <v>1019</v>
      </c>
      <c r="N598">
        <v>637</v>
      </c>
      <c r="O598">
        <v>350</v>
      </c>
      <c r="P598">
        <v>150</v>
      </c>
      <c r="Q598">
        <v>633</v>
      </c>
      <c r="R598">
        <v>175</v>
      </c>
      <c r="S598">
        <v>0</v>
      </c>
      <c r="T598">
        <v>186</v>
      </c>
      <c r="U598">
        <v>100</v>
      </c>
      <c r="V598">
        <v>50</v>
      </c>
      <c r="W598">
        <v>200</v>
      </c>
      <c r="X598">
        <v>60</v>
      </c>
      <c r="Y598">
        <v>60</v>
      </c>
      <c r="Z598">
        <v>0</v>
      </c>
    </row>
    <row r="599" spans="1:26" x14ac:dyDescent="0.25">
      <c r="A599">
        <v>1070</v>
      </c>
      <c r="B599" t="s">
        <v>647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1071</v>
      </c>
      <c r="B600" t="s">
        <v>647</v>
      </c>
      <c r="C600">
        <v>12</v>
      </c>
      <c r="D600">
        <v>12</v>
      </c>
      <c r="E600">
        <v>12</v>
      </c>
      <c r="F600">
        <v>12</v>
      </c>
      <c r="G600">
        <v>12</v>
      </c>
      <c r="H600">
        <v>12</v>
      </c>
      <c r="I600">
        <v>12</v>
      </c>
      <c r="J600">
        <v>12</v>
      </c>
      <c r="K600">
        <v>12</v>
      </c>
      <c r="L600">
        <v>12</v>
      </c>
      <c r="M600">
        <v>12</v>
      </c>
      <c r="N600">
        <v>12</v>
      </c>
      <c r="O600">
        <v>2</v>
      </c>
      <c r="P600">
        <v>8</v>
      </c>
      <c r="Q600">
        <v>8</v>
      </c>
      <c r="R600">
        <v>3</v>
      </c>
      <c r="S600">
        <v>4</v>
      </c>
      <c r="T600">
        <v>0</v>
      </c>
      <c r="U600">
        <v>0</v>
      </c>
      <c r="V600">
        <v>2</v>
      </c>
      <c r="W600">
        <v>3</v>
      </c>
      <c r="X600">
        <v>6</v>
      </c>
      <c r="Y600">
        <v>6</v>
      </c>
      <c r="Z600">
        <v>4</v>
      </c>
    </row>
    <row r="601" spans="1:26" x14ac:dyDescent="0.25">
      <c r="A601">
        <v>1072</v>
      </c>
      <c r="B601" t="s">
        <v>647</v>
      </c>
      <c r="C601">
        <v>12</v>
      </c>
      <c r="D601">
        <v>12</v>
      </c>
      <c r="E601">
        <v>12</v>
      </c>
      <c r="F601">
        <v>12</v>
      </c>
      <c r="G601">
        <v>12</v>
      </c>
      <c r="H601">
        <v>12</v>
      </c>
      <c r="I601">
        <v>12</v>
      </c>
      <c r="J601">
        <v>12</v>
      </c>
      <c r="K601">
        <v>12</v>
      </c>
      <c r="L601">
        <v>12</v>
      </c>
      <c r="M601">
        <v>12</v>
      </c>
      <c r="N601">
        <v>12</v>
      </c>
      <c r="O601">
        <v>14</v>
      </c>
      <c r="P601">
        <v>11</v>
      </c>
      <c r="Q601">
        <v>21</v>
      </c>
      <c r="R601">
        <v>15</v>
      </c>
      <c r="S601">
        <v>22</v>
      </c>
      <c r="T601">
        <v>22</v>
      </c>
      <c r="U601">
        <v>21</v>
      </c>
      <c r="V601">
        <v>22</v>
      </c>
      <c r="W601">
        <v>36</v>
      </c>
      <c r="X601">
        <v>31</v>
      </c>
      <c r="Y601">
        <v>28</v>
      </c>
      <c r="Z601">
        <v>26</v>
      </c>
    </row>
    <row r="602" spans="1:26" x14ac:dyDescent="0.25">
      <c r="A602">
        <v>1075</v>
      </c>
      <c r="B602" t="s">
        <v>648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1076</v>
      </c>
      <c r="B603" t="s">
        <v>648</v>
      </c>
      <c r="C603">
        <v>55495</v>
      </c>
      <c r="D603">
        <v>110475</v>
      </c>
      <c r="E603">
        <v>98445</v>
      </c>
      <c r="F603">
        <v>84865</v>
      </c>
      <c r="G603">
        <v>104866</v>
      </c>
      <c r="H603">
        <v>88586</v>
      </c>
      <c r="I603">
        <v>63927</v>
      </c>
      <c r="J603">
        <v>231065</v>
      </c>
      <c r="K603">
        <v>97570</v>
      </c>
      <c r="L603">
        <v>83672</v>
      </c>
      <c r="M603">
        <v>95221</v>
      </c>
      <c r="N603">
        <v>133932</v>
      </c>
      <c r="O603">
        <v>107810</v>
      </c>
      <c r="P603">
        <v>195220</v>
      </c>
      <c r="Q603">
        <v>177508</v>
      </c>
      <c r="R603">
        <v>163956</v>
      </c>
      <c r="S603">
        <v>169472</v>
      </c>
      <c r="T603">
        <v>176361</v>
      </c>
      <c r="U603">
        <v>137748</v>
      </c>
      <c r="V603">
        <v>273912</v>
      </c>
      <c r="W603">
        <v>272458</v>
      </c>
      <c r="X603">
        <v>128238</v>
      </c>
      <c r="Y603">
        <v>155578</v>
      </c>
      <c r="Z603">
        <v>168986</v>
      </c>
    </row>
    <row r="604" spans="1:26" x14ac:dyDescent="0.25">
      <c r="A604">
        <v>1077</v>
      </c>
      <c r="B604" t="s">
        <v>648</v>
      </c>
      <c r="C604">
        <v>136608</v>
      </c>
      <c r="D604">
        <v>171605</v>
      </c>
      <c r="E604">
        <v>174964</v>
      </c>
      <c r="F604">
        <v>152320</v>
      </c>
      <c r="G604">
        <v>164364</v>
      </c>
      <c r="H604">
        <v>186244</v>
      </c>
      <c r="I604">
        <v>167037</v>
      </c>
      <c r="J604">
        <v>184046</v>
      </c>
      <c r="K604">
        <v>230739</v>
      </c>
      <c r="L604">
        <v>213087</v>
      </c>
      <c r="M604">
        <v>215915</v>
      </c>
      <c r="N604">
        <v>212333</v>
      </c>
      <c r="O604">
        <v>242361</v>
      </c>
      <c r="P604">
        <v>108200</v>
      </c>
      <c r="Q604">
        <v>152960</v>
      </c>
      <c r="R604">
        <v>119630</v>
      </c>
      <c r="S604">
        <v>188399</v>
      </c>
      <c r="T604">
        <v>117369</v>
      </c>
      <c r="U604">
        <v>152064</v>
      </c>
      <c r="V604">
        <v>129816</v>
      </c>
      <c r="W604">
        <v>170969</v>
      </c>
      <c r="X604">
        <v>136458</v>
      </c>
      <c r="Y604">
        <v>120397</v>
      </c>
      <c r="Z604">
        <v>153633</v>
      </c>
    </row>
    <row r="605" spans="1:26" x14ac:dyDescent="0.25">
      <c r="A605">
        <v>1080</v>
      </c>
      <c r="B605" t="s">
        <v>649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1081</v>
      </c>
      <c r="B606" t="s">
        <v>649</v>
      </c>
      <c r="C606">
        <v>16</v>
      </c>
      <c r="D606">
        <v>16</v>
      </c>
      <c r="E606">
        <v>16</v>
      </c>
      <c r="F606">
        <v>16</v>
      </c>
      <c r="G606">
        <v>16</v>
      </c>
      <c r="H606">
        <v>16</v>
      </c>
      <c r="I606">
        <v>16</v>
      </c>
      <c r="J606">
        <v>16</v>
      </c>
      <c r="K606">
        <v>16</v>
      </c>
      <c r="L606">
        <v>16</v>
      </c>
      <c r="M606">
        <v>16</v>
      </c>
      <c r="N606">
        <v>16</v>
      </c>
      <c r="O606">
        <v>175</v>
      </c>
      <c r="P606">
        <v>34</v>
      </c>
      <c r="Q606">
        <v>15</v>
      </c>
      <c r="R606">
        <v>10</v>
      </c>
      <c r="S606">
        <v>8</v>
      </c>
      <c r="T606">
        <v>12</v>
      </c>
      <c r="U606">
        <v>9</v>
      </c>
      <c r="V606">
        <v>17</v>
      </c>
      <c r="W606">
        <v>12</v>
      </c>
      <c r="X606">
        <v>12</v>
      </c>
      <c r="Y606">
        <v>3</v>
      </c>
      <c r="Z606">
        <v>41</v>
      </c>
    </row>
    <row r="607" spans="1:26" x14ac:dyDescent="0.25">
      <c r="A607">
        <v>1082</v>
      </c>
      <c r="B607" t="s">
        <v>649</v>
      </c>
      <c r="C607">
        <v>16</v>
      </c>
      <c r="D607">
        <v>16</v>
      </c>
      <c r="E607">
        <v>16</v>
      </c>
      <c r="F607">
        <v>16</v>
      </c>
      <c r="G607">
        <v>16</v>
      </c>
      <c r="H607">
        <v>16</v>
      </c>
      <c r="I607">
        <v>16</v>
      </c>
      <c r="J607">
        <v>16</v>
      </c>
      <c r="K607">
        <v>16</v>
      </c>
      <c r="L607">
        <v>16</v>
      </c>
      <c r="M607">
        <v>16</v>
      </c>
      <c r="N607">
        <v>16</v>
      </c>
      <c r="O607">
        <v>175</v>
      </c>
      <c r="P607">
        <v>34</v>
      </c>
      <c r="Q607">
        <v>15</v>
      </c>
      <c r="R607">
        <v>10</v>
      </c>
      <c r="S607">
        <v>8</v>
      </c>
      <c r="T607">
        <v>12</v>
      </c>
      <c r="U607">
        <v>9</v>
      </c>
      <c r="V607">
        <v>17</v>
      </c>
      <c r="W607">
        <v>12</v>
      </c>
      <c r="X607">
        <v>12</v>
      </c>
      <c r="Y607">
        <v>3</v>
      </c>
      <c r="Z607">
        <v>41</v>
      </c>
    </row>
    <row r="608" spans="1:26" x14ac:dyDescent="0.25">
      <c r="A608">
        <v>1085</v>
      </c>
      <c r="B608" t="s">
        <v>647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13</v>
      </c>
      <c r="P608">
        <v>15</v>
      </c>
      <c r="Q608">
        <v>16</v>
      </c>
      <c r="R608">
        <v>15</v>
      </c>
      <c r="S608">
        <v>15</v>
      </c>
      <c r="T608">
        <v>15</v>
      </c>
      <c r="U608">
        <v>14</v>
      </c>
      <c r="V608">
        <v>14</v>
      </c>
      <c r="W608">
        <v>16</v>
      </c>
      <c r="X608">
        <v>15</v>
      </c>
      <c r="Y608">
        <v>13</v>
      </c>
      <c r="Z608">
        <v>13</v>
      </c>
    </row>
    <row r="609" spans="1:26" x14ac:dyDescent="0.25">
      <c r="A609">
        <v>1086</v>
      </c>
      <c r="B609" t="s">
        <v>650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942</v>
      </c>
      <c r="P609">
        <v>993</v>
      </c>
      <c r="Q609">
        <v>989</v>
      </c>
      <c r="R609">
        <v>963</v>
      </c>
      <c r="S609">
        <v>979</v>
      </c>
      <c r="T609">
        <v>1025</v>
      </c>
      <c r="U609">
        <v>1065</v>
      </c>
      <c r="V609">
        <v>1066</v>
      </c>
      <c r="W609">
        <v>1160</v>
      </c>
      <c r="X609">
        <v>1069</v>
      </c>
      <c r="Y609">
        <v>978</v>
      </c>
      <c r="Z609">
        <v>1027</v>
      </c>
    </row>
    <row r="610" spans="1:26" x14ac:dyDescent="0.25">
      <c r="A610">
        <v>1087</v>
      </c>
      <c r="B610" t="s">
        <v>649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1094</v>
      </c>
      <c r="B611" t="s">
        <v>739</v>
      </c>
      <c r="C611">
        <v>6</v>
      </c>
      <c r="D611">
        <v>6</v>
      </c>
      <c r="E611">
        <v>6</v>
      </c>
      <c r="F611">
        <v>6</v>
      </c>
      <c r="G611">
        <v>6</v>
      </c>
      <c r="H611">
        <v>6</v>
      </c>
      <c r="I611">
        <v>6</v>
      </c>
      <c r="J611">
        <v>6</v>
      </c>
      <c r="K611">
        <v>6</v>
      </c>
      <c r="L611">
        <v>6</v>
      </c>
      <c r="M611">
        <v>6</v>
      </c>
      <c r="N611">
        <v>0</v>
      </c>
      <c r="O611">
        <v>7</v>
      </c>
      <c r="P611">
        <v>9</v>
      </c>
      <c r="Q611">
        <v>8</v>
      </c>
      <c r="R611">
        <v>6</v>
      </c>
      <c r="S611">
        <v>3</v>
      </c>
      <c r="T611">
        <v>7</v>
      </c>
      <c r="U611">
        <v>9</v>
      </c>
      <c r="V611">
        <v>5</v>
      </c>
      <c r="W611">
        <v>6</v>
      </c>
      <c r="X611">
        <v>4</v>
      </c>
      <c r="Y611">
        <v>6</v>
      </c>
      <c r="Z611">
        <v>0</v>
      </c>
    </row>
    <row r="612" spans="1:26" x14ac:dyDescent="0.25">
      <c r="A612">
        <v>1095</v>
      </c>
      <c r="B612" t="s">
        <v>674</v>
      </c>
      <c r="C612">
        <v>6</v>
      </c>
      <c r="D612">
        <v>6</v>
      </c>
      <c r="E612">
        <v>6</v>
      </c>
      <c r="F612">
        <v>6</v>
      </c>
      <c r="G612">
        <v>6</v>
      </c>
      <c r="H612">
        <v>6</v>
      </c>
      <c r="I612">
        <v>6</v>
      </c>
      <c r="J612">
        <v>6</v>
      </c>
      <c r="K612">
        <v>6</v>
      </c>
      <c r="L612">
        <v>6</v>
      </c>
      <c r="M612">
        <v>6</v>
      </c>
      <c r="N612">
        <v>0</v>
      </c>
      <c r="O612">
        <v>28</v>
      </c>
      <c r="P612">
        <v>20</v>
      </c>
      <c r="Q612">
        <v>18</v>
      </c>
      <c r="R612">
        <v>9</v>
      </c>
      <c r="S612">
        <v>8</v>
      </c>
      <c r="T612">
        <v>8</v>
      </c>
      <c r="U612">
        <v>10</v>
      </c>
      <c r="V612">
        <v>8</v>
      </c>
      <c r="W612">
        <v>6</v>
      </c>
      <c r="X612">
        <v>3</v>
      </c>
      <c r="Y612">
        <v>6</v>
      </c>
      <c r="Z612">
        <v>0</v>
      </c>
    </row>
    <row r="613" spans="1:26" x14ac:dyDescent="0.25">
      <c r="A613">
        <v>1102</v>
      </c>
      <c r="B613" t="s">
        <v>589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1115</v>
      </c>
      <c r="B614" t="s">
        <v>710</v>
      </c>
      <c r="C614">
        <v>46848</v>
      </c>
      <c r="D614">
        <v>10161</v>
      </c>
      <c r="E614">
        <v>64346</v>
      </c>
      <c r="F614">
        <v>72881</v>
      </c>
      <c r="G614">
        <v>39930</v>
      </c>
      <c r="H614">
        <v>115573</v>
      </c>
      <c r="I614">
        <v>56959</v>
      </c>
      <c r="J614">
        <v>54432</v>
      </c>
      <c r="K614">
        <v>54822</v>
      </c>
      <c r="L614">
        <v>79870</v>
      </c>
      <c r="M614">
        <v>72276</v>
      </c>
      <c r="N614">
        <v>160313</v>
      </c>
      <c r="O614">
        <v>116298</v>
      </c>
      <c r="P614">
        <v>17211</v>
      </c>
      <c r="Q614">
        <v>3023</v>
      </c>
      <c r="R614">
        <v>36095</v>
      </c>
      <c r="S614">
        <v>46112</v>
      </c>
      <c r="T614">
        <v>94742</v>
      </c>
      <c r="U614">
        <v>84996</v>
      </c>
      <c r="V614">
        <v>53966</v>
      </c>
      <c r="W614">
        <v>26774</v>
      </c>
      <c r="X614">
        <v>28689</v>
      </c>
      <c r="Y614">
        <v>45327</v>
      </c>
      <c r="Z614">
        <v>88699</v>
      </c>
    </row>
    <row r="615" spans="1:26" x14ac:dyDescent="0.25">
      <c r="A615">
        <v>1118</v>
      </c>
      <c r="B615" t="s">
        <v>677</v>
      </c>
      <c r="C615">
        <v>271</v>
      </c>
      <c r="D615">
        <v>261</v>
      </c>
      <c r="E615">
        <v>264</v>
      </c>
      <c r="F615">
        <v>265</v>
      </c>
      <c r="G615">
        <v>282</v>
      </c>
      <c r="H615">
        <v>281</v>
      </c>
      <c r="I615">
        <v>279</v>
      </c>
      <c r="J615">
        <v>284</v>
      </c>
      <c r="K615">
        <v>284</v>
      </c>
      <c r="L615">
        <v>279</v>
      </c>
      <c r="M615">
        <v>288</v>
      </c>
      <c r="N615">
        <v>287</v>
      </c>
      <c r="O615">
        <v>11</v>
      </c>
      <c r="P615">
        <v>2</v>
      </c>
      <c r="Q615">
        <v>32</v>
      </c>
      <c r="R615">
        <v>11</v>
      </c>
      <c r="S615">
        <v>37</v>
      </c>
      <c r="T615">
        <v>6</v>
      </c>
      <c r="U615">
        <v>2</v>
      </c>
      <c r="V615">
        <v>12</v>
      </c>
      <c r="W615">
        <v>0</v>
      </c>
      <c r="X615">
        <v>2</v>
      </c>
      <c r="Y615">
        <v>1</v>
      </c>
      <c r="Z615">
        <v>0</v>
      </c>
    </row>
    <row r="616" spans="1:26" x14ac:dyDescent="0.25">
      <c r="A616">
        <v>1119</v>
      </c>
      <c r="B616" t="s">
        <v>678</v>
      </c>
      <c r="C616">
        <v>1229</v>
      </c>
      <c r="D616">
        <v>1229</v>
      </c>
      <c r="E616">
        <v>1260</v>
      </c>
      <c r="F616">
        <v>1245</v>
      </c>
      <c r="G616">
        <v>1216</v>
      </c>
      <c r="H616">
        <v>1240</v>
      </c>
      <c r="I616">
        <v>1255</v>
      </c>
      <c r="J616">
        <v>1815</v>
      </c>
      <c r="K616">
        <v>2076</v>
      </c>
      <c r="L616">
        <v>2067</v>
      </c>
      <c r="M616">
        <v>2188</v>
      </c>
      <c r="N616">
        <v>2190</v>
      </c>
      <c r="O616">
        <v>212</v>
      </c>
      <c r="P616">
        <v>180</v>
      </c>
      <c r="Q616">
        <v>431</v>
      </c>
      <c r="R616">
        <v>683</v>
      </c>
      <c r="S616">
        <v>374</v>
      </c>
      <c r="T616">
        <v>113</v>
      </c>
      <c r="U616">
        <v>6</v>
      </c>
      <c r="V616">
        <v>10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1122</v>
      </c>
      <c r="B617" t="s">
        <v>591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1122</v>
      </c>
      <c r="B618" t="s">
        <v>591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1132</v>
      </c>
      <c r="B619" t="s">
        <v>648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16860</v>
      </c>
      <c r="P619">
        <v>0</v>
      </c>
      <c r="Q619">
        <v>0</v>
      </c>
      <c r="R619">
        <v>0</v>
      </c>
      <c r="S619">
        <v>982</v>
      </c>
      <c r="T619">
        <v>0</v>
      </c>
      <c r="U619">
        <v>0</v>
      </c>
      <c r="V619">
        <v>0</v>
      </c>
      <c r="W619">
        <v>982</v>
      </c>
      <c r="X619">
        <v>0</v>
      </c>
      <c r="Y619">
        <v>0</v>
      </c>
      <c r="Z619">
        <v>0</v>
      </c>
    </row>
    <row r="620" spans="1:26" x14ac:dyDescent="0.25">
      <c r="A620">
        <v>1133</v>
      </c>
      <c r="B620" t="s">
        <v>647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1147</v>
      </c>
      <c r="B621" t="s">
        <v>648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863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1148</v>
      </c>
      <c r="B622" t="s">
        <v>647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100</v>
      </c>
      <c r="T622">
        <v>100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69</v>
      </c>
    </row>
    <row r="623" spans="1:26" x14ac:dyDescent="0.25">
      <c r="A623">
        <v>1150</v>
      </c>
      <c r="B623" t="s">
        <v>688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1153</v>
      </c>
      <c r="B624" t="s">
        <v>691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1157</v>
      </c>
      <c r="B625" t="s">
        <v>797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1164</v>
      </c>
      <c r="B626" t="s">
        <v>619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1165</v>
      </c>
      <c r="B627" t="s">
        <v>682</v>
      </c>
      <c r="C627">
        <v>1501</v>
      </c>
      <c r="D627">
        <v>845</v>
      </c>
      <c r="E627">
        <v>2417</v>
      </c>
      <c r="F627">
        <v>784</v>
      </c>
      <c r="G627">
        <v>4640</v>
      </c>
      <c r="H627">
        <v>3345</v>
      </c>
      <c r="I627">
        <v>176</v>
      </c>
      <c r="J627">
        <v>4227</v>
      </c>
      <c r="K627">
        <v>1981</v>
      </c>
      <c r="L627">
        <v>5188</v>
      </c>
      <c r="M627">
        <v>358</v>
      </c>
      <c r="N627">
        <v>4961</v>
      </c>
      <c r="O627">
        <v>120</v>
      </c>
      <c r="P627">
        <v>1260</v>
      </c>
      <c r="Q627">
        <v>2363</v>
      </c>
      <c r="R627">
        <v>3315</v>
      </c>
      <c r="S627">
        <v>2089</v>
      </c>
      <c r="T627">
        <v>5688</v>
      </c>
      <c r="U627">
        <v>694</v>
      </c>
      <c r="V627">
        <v>6101</v>
      </c>
      <c r="W627">
        <v>2543</v>
      </c>
      <c r="X627">
        <v>3948</v>
      </c>
      <c r="Y627">
        <v>5612</v>
      </c>
      <c r="Z627">
        <v>7635</v>
      </c>
    </row>
    <row r="628" spans="1:26" x14ac:dyDescent="0.25">
      <c r="A628">
        <v>1166</v>
      </c>
      <c r="B628" t="s">
        <v>683</v>
      </c>
      <c r="C628">
        <v>25</v>
      </c>
      <c r="D628">
        <v>2422</v>
      </c>
      <c r="E628">
        <v>329</v>
      </c>
      <c r="F628">
        <v>907</v>
      </c>
      <c r="G628">
        <v>2902</v>
      </c>
      <c r="H628">
        <v>553</v>
      </c>
      <c r="I628">
        <v>255</v>
      </c>
      <c r="J628">
        <v>12841</v>
      </c>
      <c r="K628">
        <v>1501</v>
      </c>
      <c r="L628">
        <v>1947</v>
      </c>
      <c r="M628">
        <v>32</v>
      </c>
      <c r="N628">
        <v>631</v>
      </c>
      <c r="O628">
        <v>0</v>
      </c>
      <c r="P628">
        <v>3098</v>
      </c>
      <c r="Q628">
        <v>0</v>
      </c>
      <c r="R628">
        <v>2307</v>
      </c>
      <c r="S628">
        <v>0</v>
      </c>
      <c r="T628">
        <v>2163</v>
      </c>
      <c r="U628">
        <v>126</v>
      </c>
      <c r="V628">
        <v>2414</v>
      </c>
      <c r="W628">
        <v>4387</v>
      </c>
      <c r="X628">
        <v>4014</v>
      </c>
      <c r="Y628">
        <v>3914</v>
      </c>
      <c r="Z628">
        <v>349</v>
      </c>
    </row>
    <row r="629" spans="1:26" x14ac:dyDescent="0.25">
      <c r="A629">
        <v>1167</v>
      </c>
      <c r="B629" t="s">
        <v>684</v>
      </c>
      <c r="C629">
        <v>4824</v>
      </c>
      <c r="D629">
        <v>3212</v>
      </c>
      <c r="E629">
        <v>347</v>
      </c>
      <c r="F629">
        <v>-281</v>
      </c>
      <c r="G629">
        <v>1722</v>
      </c>
      <c r="H629">
        <v>1904</v>
      </c>
      <c r="I629">
        <v>1623</v>
      </c>
      <c r="J629">
        <v>1222</v>
      </c>
      <c r="K629">
        <v>1625</v>
      </c>
      <c r="L629">
        <v>1527</v>
      </c>
      <c r="M629">
        <v>310</v>
      </c>
      <c r="N629">
        <v>1713</v>
      </c>
      <c r="O629">
        <v>377</v>
      </c>
      <c r="P629">
        <v>9679</v>
      </c>
      <c r="Q629">
        <v>2776</v>
      </c>
      <c r="R629">
        <v>6288</v>
      </c>
      <c r="S629">
        <v>1748</v>
      </c>
      <c r="T629">
        <v>3124</v>
      </c>
      <c r="U629">
        <v>3594</v>
      </c>
      <c r="V629">
        <v>4698</v>
      </c>
      <c r="W629">
        <v>2298</v>
      </c>
      <c r="X629">
        <v>2751</v>
      </c>
      <c r="Y629">
        <v>4247</v>
      </c>
      <c r="Z629">
        <v>4989</v>
      </c>
    </row>
    <row r="630" spans="1:26" x14ac:dyDescent="0.25">
      <c r="A630">
        <v>1168</v>
      </c>
      <c r="B630" t="s">
        <v>685</v>
      </c>
      <c r="C630">
        <v>0</v>
      </c>
      <c r="D630">
        <v>0</v>
      </c>
      <c r="E630">
        <v>257</v>
      </c>
      <c r="F630">
        <v>229</v>
      </c>
      <c r="G630">
        <v>239</v>
      </c>
      <c r="H630">
        <v>303</v>
      </c>
      <c r="I630">
        <v>76</v>
      </c>
      <c r="J630">
        <v>40</v>
      </c>
      <c r="K630">
        <v>20</v>
      </c>
      <c r="L630">
        <v>32</v>
      </c>
      <c r="M630">
        <v>39</v>
      </c>
      <c r="N630">
        <v>149</v>
      </c>
      <c r="O630">
        <v>0</v>
      </c>
      <c r="P630">
        <v>76</v>
      </c>
      <c r="Q630">
        <v>1718</v>
      </c>
      <c r="R630">
        <v>497</v>
      </c>
      <c r="S630">
        <v>390</v>
      </c>
      <c r="T630">
        <v>612</v>
      </c>
      <c r="U630">
        <v>42</v>
      </c>
      <c r="V630">
        <v>0</v>
      </c>
      <c r="W630">
        <v>5</v>
      </c>
      <c r="X630">
        <v>123</v>
      </c>
      <c r="Y630">
        <v>0</v>
      </c>
      <c r="Z630">
        <v>557</v>
      </c>
    </row>
    <row r="631" spans="1:26" x14ac:dyDescent="0.25">
      <c r="A631">
        <v>1169</v>
      </c>
      <c r="B631" t="s">
        <v>686</v>
      </c>
      <c r="C631">
        <v>19</v>
      </c>
      <c r="D631">
        <v>350</v>
      </c>
      <c r="E631">
        <v>545</v>
      </c>
      <c r="F631">
        <v>344</v>
      </c>
      <c r="G631">
        <v>1114</v>
      </c>
      <c r="H631">
        <v>548</v>
      </c>
      <c r="I631">
        <v>642</v>
      </c>
      <c r="J631">
        <v>2826</v>
      </c>
      <c r="K631">
        <v>483</v>
      </c>
      <c r="L631">
        <v>236</v>
      </c>
      <c r="M631">
        <v>227</v>
      </c>
      <c r="N631">
        <v>582</v>
      </c>
      <c r="O631">
        <v>132</v>
      </c>
      <c r="P631">
        <v>128</v>
      </c>
      <c r="Q631">
        <v>3420</v>
      </c>
      <c r="R631">
        <v>4063</v>
      </c>
      <c r="S631">
        <v>1796</v>
      </c>
      <c r="T631">
        <v>1825</v>
      </c>
      <c r="U631">
        <v>206</v>
      </c>
      <c r="V631">
        <v>873</v>
      </c>
      <c r="W631">
        <v>1460</v>
      </c>
      <c r="X631">
        <v>1171</v>
      </c>
      <c r="Y631">
        <v>768</v>
      </c>
      <c r="Z631">
        <v>1440</v>
      </c>
    </row>
    <row r="632" spans="1:26" x14ac:dyDescent="0.25">
      <c r="A632">
        <v>1170</v>
      </c>
      <c r="B632" t="s">
        <v>687</v>
      </c>
      <c r="C632">
        <v>8176</v>
      </c>
      <c r="D632">
        <v>6572</v>
      </c>
      <c r="E632">
        <v>7301</v>
      </c>
      <c r="F632">
        <v>9444</v>
      </c>
      <c r="G632">
        <v>3145</v>
      </c>
      <c r="H632">
        <v>3508</v>
      </c>
      <c r="I632">
        <v>5013</v>
      </c>
      <c r="J632">
        <v>3281</v>
      </c>
      <c r="K632">
        <v>6531</v>
      </c>
      <c r="L632">
        <v>14296</v>
      </c>
      <c r="M632">
        <v>14458</v>
      </c>
      <c r="N632">
        <v>15905</v>
      </c>
      <c r="O632">
        <v>1987</v>
      </c>
      <c r="P632">
        <v>3816</v>
      </c>
      <c r="Q632">
        <v>7698</v>
      </c>
      <c r="R632">
        <v>12773</v>
      </c>
      <c r="S632">
        <v>3520</v>
      </c>
      <c r="T632">
        <v>4750</v>
      </c>
      <c r="U632">
        <v>937</v>
      </c>
      <c r="V632">
        <v>6197</v>
      </c>
      <c r="W632">
        <v>9672</v>
      </c>
      <c r="X632">
        <v>14850</v>
      </c>
      <c r="Y632">
        <v>14502</v>
      </c>
      <c r="Z632">
        <v>9166</v>
      </c>
    </row>
    <row r="633" spans="1:26" x14ac:dyDescent="0.25">
      <c r="A633">
        <v>1171</v>
      </c>
      <c r="B633" t="s">
        <v>701</v>
      </c>
      <c r="C633">
        <v>4165</v>
      </c>
      <c r="D633">
        <v>4202</v>
      </c>
      <c r="E633">
        <v>5020</v>
      </c>
      <c r="F633">
        <v>5547</v>
      </c>
      <c r="G633">
        <v>6305</v>
      </c>
      <c r="H633">
        <v>6271</v>
      </c>
      <c r="I633">
        <v>6972</v>
      </c>
      <c r="J633">
        <v>6315</v>
      </c>
      <c r="K633">
        <v>7593</v>
      </c>
      <c r="L633">
        <v>6218</v>
      </c>
      <c r="M633">
        <v>6218</v>
      </c>
      <c r="N633">
        <v>5530</v>
      </c>
      <c r="O633">
        <v>4792</v>
      </c>
      <c r="P633">
        <v>5035</v>
      </c>
      <c r="Q633">
        <v>7621</v>
      </c>
      <c r="R633">
        <v>4245</v>
      </c>
      <c r="S633">
        <v>4939</v>
      </c>
      <c r="T633">
        <v>5717</v>
      </c>
      <c r="U633">
        <v>5163</v>
      </c>
      <c r="V633">
        <v>4644</v>
      </c>
      <c r="W633">
        <v>3092</v>
      </c>
      <c r="X633">
        <v>10359</v>
      </c>
      <c r="Y633">
        <v>8582</v>
      </c>
      <c r="Z633">
        <v>9896</v>
      </c>
    </row>
    <row r="634" spans="1:26" x14ac:dyDescent="0.25">
      <c r="A634">
        <v>1172</v>
      </c>
      <c r="B634" t="s">
        <v>702</v>
      </c>
      <c r="C634">
        <v>1526</v>
      </c>
      <c r="D634">
        <v>1505</v>
      </c>
      <c r="E634">
        <v>1804</v>
      </c>
      <c r="F634">
        <v>1983</v>
      </c>
      <c r="G634">
        <v>2258</v>
      </c>
      <c r="H634">
        <v>2244</v>
      </c>
      <c r="I634">
        <v>2495</v>
      </c>
      <c r="J634">
        <v>2262</v>
      </c>
      <c r="K634">
        <v>2713</v>
      </c>
      <c r="L634">
        <v>2222</v>
      </c>
      <c r="M634">
        <v>2221</v>
      </c>
      <c r="N634">
        <v>1977</v>
      </c>
      <c r="O634">
        <v>1206</v>
      </c>
      <c r="P634">
        <v>2332</v>
      </c>
      <c r="Q634">
        <v>1686</v>
      </c>
      <c r="R634">
        <v>597</v>
      </c>
      <c r="S634">
        <v>2921</v>
      </c>
      <c r="T634">
        <v>1725</v>
      </c>
      <c r="U634">
        <v>3421</v>
      </c>
      <c r="V634">
        <v>23971</v>
      </c>
      <c r="W634">
        <v>7108</v>
      </c>
      <c r="X634">
        <v>5485</v>
      </c>
      <c r="Y634">
        <v>1609</v>
      </c>
      <c r="Z634">
        <v>-9597</v>
      </c>
    </row>
    <row r="635" spans="1:26" x14ac:dyDescent="0.25">
      <c r="A635">
        <v>1173</v>
      </c>
      <c r="B635" t="s">
        <v>703</v>
      </c>
      <c r="C635">
        <v>13953</v>
      </c>
      <c r="D635">
        <v>13566</v>
      </c>
      <c r="E635">
        <v>16299</v>
      </c>
      <c r="F635">
        <v>17865</v>
      </c>
      <c r="G635">
        <v>20355</v>
      </c>
      <c r="H635">
        <v>20219</v>
      </c>
      <c r="I635">
        <v>22482</v>
      </c>
      <c r="J635">
        <v>20397</v>
      </c>
      <c r="K635">
        <v>24427</v>
      </c>
      <c r="L635">
        <v>20011</v>
      </c>
      <c r="M635">
        <v>20007</v>
      </c>
      <c r="N635">
        <v>17799</v>
      </c>
      <c r="O635">
        <v>17256</v>
      </c>
      <c r="P635">
        <v>20786</v>
      </c>
      <c r="Q635">
        <v>19379</v>
      </c>
      <c r="R635">
        <v>23448</v>
      </c>
      <c r="S635">
        <v>15975</v>
      </c>
      <c r="T635">
        <v>13954</v>
      </c>
      <c r="U635">
        <v>9403</v>
      </c>
      <c r="V635">
        <v>9750</v>
      </c>
      <c r="W635">
        <v>12617</v>
      </c>
      <c r="X635">
        <v>18141</v>
      </c>
      <c r="Y635">
        <v>16822</v>
      </c>
      <c r="Z635">
        <v>34241</v>
      </c>
    </row>
    <row r="636" spans="1:26" x14ac:dyDescent="0.25">
      <c r="A636">
        <v>1174</v>
      </c>
      <c r="B636" t="s">
        <v>704</v>
      </c>
      <c r="C636">
        <v>1573</v>
      </c>
      <c r="D636">
        <v>1375</v>
      </c>
      <c r="E636">
        <v>1680</v>
      </c>
      <c r="F636">
        <v>1797</v>
      </c>
      <c r="G636">
        <v>2064</v>
      </c>
      <c r="H636">
        <v>2042</v>
      </c>
      <c r="I636">
        <v>2270</v>
      </c>
      <c r="J636">
        <v>2070</v>
      </c>
      <c r="K636">
        <v>2449</v>
      </c>
      <c r="L636">
        <v>2008</v>
      </c>
      <c r="M636">
        <v>2008</v>
      </c>
      <c r="N636">
        <v>1786</v>
      </c>
      <c r="O636">
        <v>1309</v>
      </c>
      <c r="P636">
        <v>1841</v>
      </c>
      <c r="Q636">
        <v>1725</v>
      </c>
      <c r="R636">
        <v>2493</v>
      </c>
      <c r="S636">
        <v>1481</v>
      </c>
      <c r="T636">
        <v>2423</v>
      </c>
      <c r="U636">
        <v>1418</v>
      </c>
      <c r="V636">
        <v>2569</v>
      </c>
      <c r="W636">
        <v>2157</v>
      </c>
      <c r="X636">
        <v>1319</v>
      </c>
      <c r="Y636">
        <v>1455</v>
      </c>
      <c r="Z636">
        <v>12086</v>
      </c>
    </row>
    <row r="637" spans="1:26" x14ac:dyDescent="0.25">
      <c r="A637">
        <v>1175</v>
      </c>
      <c r="B637" t="s">
        <v>705</v>
      </c>
      <c r="C637">
        <v>3647</v>
      </c>
      <c r="D637">
        <v>3341</v>
      </c>
      <c r="E637">
        <v>4051</v>
      </c>
      <c r="F637">
        <v>4381</v>
      </c>
      <c r="G637">
        <v>5013</v>
      </c>
      <c r="H637">
        <v>4969</v>
      </c>
      <c r="I637">
        <v>5527</v>
      </c>
      <c r="J637">
        <v>5028</v>
      </c>
      <c r="K637">
        <v>5980</v>
      </c>
      <c r="L637">
        <v>4901</v>
      </c>
      <c r="M637">
        <v>4900</v>
      </c>
      <c r="N637">
        <v>4359</v>
      </c>
      <c r="O637">
        <v>4085</v>
      </c>
      <c r="P637">
        <v>3752</v>
      </c>
      <c r="Q637">
        <v>4033</v>
      </c>
      <c r="R637">
        <v>4412</v>
      </c>
      <c r="S637">
        <v>4160</v>
      </c>
      <c r="T637">
        <v>5928</v>
      </c>
      <c r="U637">
        <v>3430</v>
      </c>
      <c r="V637">
        <v>3666</v>
      </c>
      <c r="W637">
        <v>3176</v>
      </c>
      <c r="X637">
        <v>4564</v>
      </c>
      <c r="Y637">
        <v>2749</v>
      </c>
      <c r="Z637">
        <v>11321</v>
      </c>
    </row>
    <row r="638" spans="1:26" x14ac:dyDescent="0.25">
      <c r="A638">
        <v>1176</v>
      </c>
      <c r="B638" t="s">
        <v>706</v>
      </c>
      <c r="C638">
        <v>5951</v>
      </c>
      <c r="D638">
        <v>6004</v>
      </c>
      <c r="E638">
        <v>7173</v>
      </c>
      <c r="F638">
        <v>7925</v>
      </c>
      <c r="G638">
        <v>9007</v>
      </c>
      <c r="H638">
        <v>8959</v>
      </c>
      <c r="I638">
        <v>9960</v>
      </c>
      <c r="J638">
        <v>9022</v>
      </c>
      <c r="K638">
        <v>10847</v>
      </c>
      <c r="L638">
        <v>8884</v>
      </c>
      <c r="M638">
        <v>8882</v>
      </c>
      <c r="N638">
        <v>7901</v>
      </c>
      <c r="O638">
        <v>6766</v>
      </c>
      <c r="P638">
        <v>4152</v>
      </c>
      <c r="Q638">
        <v>4971</v>
      </c>
      <c r="R638">
        <v>4748</v>
      </c>
      <c r="S638">
        <v>6141</v>
      </c>
      <c r="T638">
        <v>3437</v>
      </c>
      <c r="U638">
        <v>4705</v>
      </c>
      <c r="V638">
        <v>5047</v>
      </c>
      <c r="W638">
        <v>6464</v>
      </c>
      <c r="X638">
        <v>5290</v>
      </c>
      <c r="Y638">
        <v>7351</v>
      </c>
      <c r="Z638">
        <v>10694</v>
      </c>
    </row>
    <row r="639" spans="1:26" x14ac:dyDescent="0.25">
      <c r="A639">
        <v>1177</v>
      </c>
      <c r="B639" t="s">
        <v>707</v>
      </c>
      <c r="C639">
        <v>190</v>
      </c>
      <c r="D639">
        <v>182</v>
      </c>
      <c r="E639">
        <v>185</v>
      </c>
      <c r="F639">
        <v>186</v>
      </c>
      <c r="G639">
        <v>198</v>
      </c>
      <c r="H639">
        <v>197</v>
      </c>
      <c r="I639">
        <v>196</v>
      </c>
      <c r="J639">
        <v>198</v>
      </c>
      <c r="K639">
        <v>199</v>
      </c>
      <c r="L639">
        <v>195</v>
      </c>
      <c r="M639">
        <v>201</v>
      </c>
      <c r="N639">
        <v>201</v>
      </c>
      <c r="O639">
        <v>11</v>
      </c>
      <c r="P639">
        <v>2</v>
      </c>
      <c r="Q639">
        <v>32</v>
      </c>
      <c r="R639">
        <v>11</v>
      </c>
      <c r="S639">
        <v>37</v>
      </c>
      <c r="T639">
        <v>6</v>
      </c>
      <c r="U639">
        <v>2</v>
      </c>
      <c r="V639">
        <v>12</v>
      </c>
      <c r="W639">
        <v>0</v>
      </c>
      <c r="X639">
        <v>2</v>
      </c>
      <c r="Y639">
        <v>1</v>
      </c>
      <c r="Z639">
        <v>0</v>
      </c>
    </row>
    <row r="640" spans="1:26" x14ac:dyDescent="0.25">
      <c r="A640">
        <v>1178</v>
      </c>
      <c r="B640" t="s">
        <v>708</v>
      </c>
      <c r="C640">
        <v>1229</v>
      </c>
      <c r="D640">
        <v>1229</v>
      </c>
      <c r="E640">
        <v>1260</v>
      </c>
      <c r="F640">
        <v>1245</v>
      </c>
      <c r="G640">
        <v>1216</v>
      </c>
      <c r="H640">
        <v>1240</v>
      </c>
      <c r="I640">
        <v>1255</v>
      </c>
      <c r="J640">
        <v>1815</v>
      </c>
      <c r="K640">
        <v>2076</v>
      </c>
      <c r="L640">
        <v>2067</v>
      </c>
      <c r="M640">
        <v>2188</v>
      </c>
      <c r="N640">
        <v>2190</v>
      </c>
      <c r="O640">
        <v>212</v>
      </c>
      <c r="P640">
        <v>180</v>
      </c>
      <c r="Q640">
        <v>431</v>
      </c>
      <c r="R640">
        <v>683</v>
      </c>
      <c r="S640">
        <v>374</v>
      </c>
      <c r="T640">
        <v>113</v>
      </c>
      <c r="U640">
        <v>6</v>
      </c>
      <c r="V640">
        <v>10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1179</v>
      </c>
      <c r="B641" t="s">
        <v>709</v>
      </c>
      <c r="C641">
        <v>103168</v>
      </c>
      <c r="D641">
        <v>6283</v>
      </c>
      <c r="E641">
        <v>22254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77993</v>
      </c>
      <c r="P641">
        <v>108803</v>
      </c>
      <c r="Q641">
        <v>78252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1225</v>
      </c>
      <c r="B642" t="s">
        <v>711</v>
      </c>
      <c r="C642">
        <v>1200</v>
      </c>
      <c r="D642">
        <v>-1533</v>
      </c>
      <c r="E642">
        <v>234</v>
      </c>
      <c r="F642">
        <v>-915</v>
      </c>
      <c r="G642">
        <v>146</v>
      </c>
      <c r="H642">
        <v>-434</v>
      </c>
      <c r="I642">
        <v>121</v>
      </c>
      <c r="J642">
        <v>389</v>
      </c>
      <c r="K642">
        <v>618</v>
      </c>
      <c r="L642">
        <v>-83</v>
      </c>
      <c r="M642">
        <v>827</v>
      </c>
      <c r="N642">
        <v>1904</v>
      </c>
      <c r="O642">
        <v>1200</v>
      </c>
      <c r="P642">
        <v>-645</v>
      </c>
      <c r="Q642">
        <v>152</v>
      </c>
      <c r="R642">
        <v>-1823</v>
      </c>
      <c r="S642">
        <v>155</v>
      </c>
      <c r="T642">
        <v>269</v>
      </c>
      <c r="U642">
        <v>21</v>
      </c>
      <c r="V642">
        <v>229</v>
      </c>
      <c r="W642">
        <v>309</v>
      </c>
      <c r="X642">
        <v>-437</v>
      </c>
      <c r="Y642">
        <v>168</v>
      </c>
      <c r="Z642">
        <v>1904</v>
      </c>
    </row>
    <row r="643" spans="1:26" x14ac:dyDescent="0.25">
      <c r="A643">
        <v>1226</v>
      </c>
      <c r="B643" t="s">
        <v>712</v>
      </c>
      <c r="C643">
        <v>0</v>
      </c>
      <c r="D643">
        <v>18026</v>
      </c>
      <c r="E643">
        <v>13674</v>
      </c>
      <c r="F643">
        <v>0</v>
      </c>
      <c r="G643">
        <v>0</v>
      </c>
      <c r="H643">
        <v>0</v>
      </c>
      <c r="I643">
        <v>14767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16861</v>
      </c>
      <c r="Q643">
        <v>14620</v>
      </c>
      <c r="R643">
        <v>0</v>
      </c>
      <c r="S643">
        <v>0</v>
      </c>
      <c r="T643">
        <v>0</v>
      </c>
      <c r="U643">
        <v>16595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1227</v>
      </c>
      <c r="B644" t="s">
        <v>713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1</v>
      </c>
      <c r="Z644">
        <v>1</v>
      </c>
    </row>
    <row r="645" spans="1:26" x14ac:dyDescent="0.25">
      <c r="A645">
        <v>1239</v>
      </c>
      <c r="B645" t="s">
        <v>591</v>
      </c>
      <c r="C645">
        <v>120</v>
      </c>
      <c r="D645">
        <v>120</v>
      </c>
      <c r="E645">
        <v>132</v>
      </c>
      <c r="F645">
        <v>114</v>
      </c>
      <c r="G645">
        <v>126</v>
      </c>
      <c r="H645">
        <v>120</v>
      </c>
      <c r="I645">
        <v>114</v>
      </c>
      <c r="J645">
        <v>132</v>
      </c>
      <c r="K645">
        <v>132</v>
      </c>
      <c r="L645">
        <v>120</v>
      </c>
      <c r="M645">
        <v>120</v>
      </c>
      <c r="N645">
        <v>126</v>
      </c>
      <c r="O645">
        <v>65</v>
      </c>
      <c r="P645">
        <v>92</v>
      </c>
      <c r="Q645">
        <v>80</v>
      </c>
      <c r="R645">
        <v>38</v>
      </c>
      <c r="S645">
        <v>98</v>
      </c>
      <c r="T645">
        <v>119</v>
      </c>
      <c r="U645">
        <v>131</v>
      </c>
      <c r="V645">
        <v>108</v>
      </c>
      <c r="W645">
        <v>86</v>
      </c>
      <c r="X645">
        <v>75</v>
      </c>
      <c r="Y645">
        <v>78</v>
      </c>
      <c r="Z645">
        <v>79</v>
      </c>
    </row>
    <row r="646" spans="1:26" x14ac:dyDescent="0.25">
      <c r="A646">
        <v>1240</v>
      </c>
      <c r="B646" t="s">
        <v>591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1243</v>
      </c>
      <c r="B647" t="s">
        <v>590</v>
      </c>
      <c r="C647">
        <v>18</v>
      </c>
      <c r="D647">
        <v>18</v>
      </c>
      <c r="E647">
        <v>17</v>
      </c>
      <c r="F647">
        <v>16</v>
      </c>
      <c r="G647">
        <v>15</v>
      </c>
      <c r="H647">
        <v>18</v>
      </c>
      <c r="I647">
        <v>18</v>
      </c>
      <c r="J647">
        <v>17</v>
      </c>
      <c r="K647">
        <v>17</v>
      </c>
      <c r="L647">
        <v>16</v>
      </c>
      <c r="M647">
        <v>16</v>
      </c>
      <c r="N647">
        <v>15</v>
      </c>
      <c r="O647">
        <v>0</v>
      </c>
      <c r="P647">
        <v>10</v>
      </c>
      <c r="Q647">
        <v>20</v>
      </c>
      <c r="R647">
        <v>9</v>
      </c>
      <c r="S647">
        <v>0</v>
      </c>
      <c r="T647">
        <v>14</v>
      </c>
      <c r="U647">
        <v>6</v>
      </c>
      <c r="V647">
        <v>6</v>
      </c>
      <c r="W647">
        <v>15</v>
      </c>
      <c r="X647">
        <v>0</v>
      </c>
      <c r="Y647">
        <v>3</v>
      </c>
      <c r="Z647">
        <v>6</v>
      </c>
    </row>
    <row r="648" spans="1:26" x14ac:dyDescent="0.25">
      <c r="A648">
        <v>1247</v>
      </c>
      <c r="B648" t="s">
        <v>589</v>
      </c>
      <c r="C648">
        <v>11</v>
      </c>
      <c r="D648">
        <v>11</v>
      </c>
      <c r="E648">
        <v>11</v>
      </c>
      <c r="F648">
        <v>11</v>
      </c>
      <c r="G648">
        <v>11</v>
      </c>
      <c r="H648">
        <v>11</v>
      </c>
      <c r="I648">
        <v>11</v>
      </c>
      <c r="J648">
        <v>11</v>
      </c>
      <c r="K648">
        <v>11</v>
      </c>
      <c r="L648">
        <v>11</v>
      </c>
      <c r="M648">
        <v>11</v>
      </c>
      <c r="N648">
        <v>11</v>
      </c>
      <c r="O648">
        <v>7</v>
      </c>
      <c r="P648">
        <v>13</v>
      </c>
      <c r="Q648">
        <v>10</v>
      </c>
      <c r="R648">
        <v>10</v>
      </c>
      <c r="S648">
        <v>13</v>
      </c>
      <c r="T648">
        <v>11</v>
      </c>
      <c r="U648">
        <v>11</v>
      </c>
      <c r="V648">
        <v>8</v>
      </c>
      <c r="W648">
        <v>9</v>
      </c>
      <c r="X648">
        <v>13</v>
      </c>
      <c r="Y648">
        <v>8</v>
      </c>
      <c r="Z648">
        <v>8</v>
      </c>
    </row>
    <row r="649" spans="1:26" x14ac:dyDescent="0.25">
      <c r="A649">
        <v>1248</v>
      </c>
      <c r="B649" t="s">
        <v>589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1249</v>
      </c>
      <c r="B650" t="s">
        <v>717</v>
      </c>
      <c r="C650">
        <v>1082</v>
      </c>
      <c r="D650">
        <v>1353</v>
      </c>
      <c r="E650">
        <v>1894</v>
      </c>
      <c r="F650">
        <v>2165</v>
      </c>
      <c r="G650">
        <v>2435</v>
      </c>
      <c r="H650">
        <v>2435</v>
      </c>
      <c r="I650">
        <v>2165</v>
      </c>
      <c r="J650">
        <v>1894</v>
      </c>
      <c r="K650">
        <v>2435</v>
      </c>
      <c r="L650">
        <v>2435</v>
      </c>
      <c r="M650">
        <v>2706</v>
      </c>
      <c r="N650">
        <v>4059</v>
      </c>
      <c r="O650">
        <v>1191</v>
      </c>
      <c r="P650">
        <v>2129</v>
      </c>
      <c r="Q650">
        <v>973</v>
      </c>
      <c r="R650">
        <v>2249</v>
      </c>
      <c r="S650">
        <v>1173</v>
      </c>
      <c r="T650">
        <v>1504</v>
      </c>
      <c r="U650">
        <v>3212</v>
      </c>
      <c r="V650">
        <v>2076</v>
      </c>
      <c r="W650">
        <v>4323</v>
      </c>
      <c r="X650">
        <v>3791</v>
      </c>
      <c r="Y650">
        <v>9724</v>
      </c>
      <c r="Z650">
        <v>10811</v>
      </c>
    </row>
    <row r="651" spans="1:26" x14ac:dyDescent="0.25">
      <c r="A651">
        <v>1278</v>
      </c>
      <c r="B651" t="s">
        <v>624</v>
      </c>
      <c r="C651">
        <v>35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37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1282</v>
      </c>
      <c r="B652" t="s">
        <v>591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1283</v>
      </c>
      <c r="B653" t="s">
        <v>590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1284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1287</v>
      </c>
      <c r="B655" t="s">
        <v>742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59</v>
      </c>
      <c r="P655">
        <v>44</v>
      </c>
      <c r="Q655">
        <v>43</v>
      </c>
      <c r="R655">
        <v>48</v>
      </c>
      <c r="S655">
        <v>49</v>
      </c>
      <c r="T655">
        <v>45</v>
      </c>
      <c r="U655">
        <v>38</v>
      </c>
      <c r="V655">
        <v>52</v>
      </c>
      <c r="W655">
        <v>47</v>
      </c>
      <c r="X655">
        <v>42</v>
      </c>
      <c r="Y655">
        <v>38</v>
      </c>
      <c r="Z655">
        <v>40</v>
      </c>
    </row>
    <row r="656" spans="1:26" x14ac:dyDescent="0.25">
      <c r="A656">
        <v>1288</v>
      </c>
      <c r="B656" t="s">
        <v>743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40</v>
      </c>
      <c r="P656">
        <v>51</v>
      </c>
      <c r="Q656">
        <v>56</v>
      </c>
      <c r="R656">
        <v>47</v>
      </c>
      <c r="S656">
        <v>49</v>
      </c>
      <c r="T656">
        <v>49</v>
      </c>
      <c r="U656">
        <v>30</v>
      </c>
      <c r="V656">
        <v>42</v>
      </c>
      <c r="W656">
        <v>55</v>
      </c>
      <c r="X656">
        <v>39</v>
      </c>
      <c r="Y656">
        <v>47</v>
      </c>
      <c r="Z656">
        <v>55</v>
      </c>
    </row>
    <row r="657" spans="1:26" x14ac:dyDescent="0.25">
      <c r="A657">
        <v>1289</v>
      </c>
      <c r="B657" t="s">
        <v>744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46</v>
      </c>
      <c r="P657">
        <v>52</v>
      </c>
      <c r="Q657">
        <v>58</v>
      </c>
      <c r="R657">
        <v>61</v>
      </c>
      <c r="S657">
        <v>56</v>
      </c>
      <c r="T657">
        <v>59</v>
      </c>
      <c r="U657">
        <v>63</v>
      </c>
      <c r="V657">
        <v>55</v>
      </c>
      <c r="W657">
        <v>46</v>
      </c>
      <c r="X657">
        <v>52</v>
      </c>
      <c r="Y657">
        <v>53</v>
      </c>
      <c r="Z657">
        <v>60</v>
      </c>
    </row>
    <row r="658" spans="1:26" x14ac:dyDescent="0.25">
      <c r="A658">
        <v>1290</v>
      </c>
      <c r="B658" t="s">
        <v>745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43</v>
      </c>
      <c r="P658">
        <v>37</v>
      </c>
      <c r="Q658">
        <v>34</v>
      </c>
      <c r="R658">
        <v>39</v>
      </c>
      <c r="S658">
        <v>30</v>
      </c>
      <c r="T658">
        <v>30</v>
      </c>
      <c r="U658">
        <v>46</v>
      </c>
      <c r="V658">
        <v>42</v>
      </c>
      <c r="W658">
        <v>29</v>
      </c>
      <c r="X658">
        <v>35</v>
      </c>
      <c r="Y658">
        <v>33</v>
      </c>
      <c r="Z658">
        <v>26</v>
      </c>
    </row>
    <row r="659" spans="1:26" x14ac:dyDescent="0.25">
      <c r="A659">
        <v>1291</v>
      </c>
      <c r="B659" t="s">
        <v>746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53</v>
      </c>
      <c r="P659">
        <v>44</v>
      </c>
      <c r="Q659">
        <v>46</v>
      </c>
      <c r="R659">
        <v>48</v>
      </c>
      <c r="S659">
        <v>39</v>
      </c>
      <c r="T659">
        <v>37</v>
      </c>
      <c r="U659">
        <v>47</v>
      </c>
      <c r="V659">
        <v>47</v>
      </c>
      <c r="W659">
        <v>47</v>
      </c>
      <c r="X659">
        <v>59</v>
      </c>
      <c r="Y659">
        <v>61</v>
      </c>
      <c r="Z659">
        <v>53</v>
      </c>
    </row>
    <row r="660" spans="1:26" x14ac:dyDescent="0.25">
      <c r="A660">
        <v>1292</v>
      </c>
      <c r="B660" t="s">
        <v>747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58</v>
      </c>
      <c r="P660">
        <v>75</v>
      </c>
      <c r="Q660">
        <v>77</v>
      </c>
      <c r="R660">
        <v>69</v>
      </c>
      <c r="S660">
        <v>81</v>
      </c>
      <c r="T660">
        <v>80</v>
      </c>
      <c r="U660">
        <v>72</v>
      </c>
      <c r="V660">
        <v>62</v>
      </c>
      <c r="W660">
        <v>68</v>
      </c>
      <c r="X660">
        <v>61</v>
      </c>
      <c r="Y660">
        <v>71</v>
      </c>
      <c r="Z660">
        <v>81</v>
      </c>
    </row>
    <row r="661" spans="1:26" x14ac:dyDescent="0.25">
      <c r="A661">
        <v>1293</v>
      </c>
      <c r="B661" t="s">
        <v>748</v>
      </c>
      <c r="C661">
        <v>55</v>
      </c>
      <c r="D661">
        <v>58</v>
      </c>
      <c r="E661">
        <v>60</v>
      </c>
      <c r="F661">
        <v>59</v>
      </c>
      <c r="G661">
        <v>58</v>
      </c>
      <c r="H661">
        <v>58</v>
      </c>
      <c r="I661">
        <v>58</v>
      </c>
      <c r="J661">
        <v>57</v>
      </c>
      <c r="K661">
        <v>58</v>
      </c>
      <c r="L661">
        <v>57</v>
      </c>
      <c r="M661">
        <v>56</v>
      </c>
      <c r="N661">
        <v>54</v>
      </c>
      <c r="O661">
        <v>51</v>
      </c>
      <c r="P661">
        <v>53</v>
      </c>
      <c r="Q661">
        <v>55</v>
      </c>
      <c r="R661">
        <v>56</v>
      </c>
      <c r="S661">
        <v>55</v>
      </c>
      <c r="T661">
        <v>54</v>
      </c>
      <c r="U661">
        <v>53</v>
      </c>
      <c r="V661">
        <v>53</v>
      </c>
      <c r="W661">
        <v>50</v>
      </c>
      <c r="X661">
        <v>50</v>
      </c>
      <c r="Y661">
        <v>52</v>
      </c>
      <c r="Z661">
        <v>57</v>
      </c>
    </row>
    <row r="662" spans="1:26" x14ac:dyDescent="0.25">
      <c r="A662">
        <v>1294</v>
      </c>
      <c r="B662" t="s">
        <v>749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1295</v>
      </c>
      <c r="B663" t="s">
        <v>750</v>
      </c>
      <c r="C663">
        <v>7042</v>
      </c>
      <c r="D663">
        <v>9858</v>
      </c>
      <c r="E663">
        <v>11266</v>
      </c>
      <c r="F663">
        <v>12675</v>
      </c>
      <c r="G663">
        <v>14082</v>
      </c>
      <c r="H663">
        <v>12675</v>
      </c>
      <c r="I663">
        <v>11266</v>
      </c>
      <c r="J663">
        <v>12675</v>
      </c>
      <c r="K663">
        <v>14082</v>
      </c>
      <c r="L663">
        <v>11266</v>
      </c>
      <c r="M663">
        <v>12675</v>
      </c>
      <c r="N663">
        <v>11266</v>
      </c>
      <c r="O663">
        <v>4366</v>
      </c>
      <c r="P663">
        <v>11239</v>
      </c>
      <c r="Q663">
        <v>9845</v>
      </c>
      <c r="R663">
        <v>10037</v>
      </c>
      <c r="S663">
        <v>9439</v>
      </c>
      <c r="T663">
        <v>9677</v>
      </c>
      <c r="U663">
        <v>13867</v>
      </c>
      <c r="V663">
        <v>11797</v>
      </c>
      <c r="W663">
        <v>9676</v>
      </c>
      <c r="X663">
        <v>15962</v>
      </c>
      <c r="Y663">
        <v>11103</v>
      </c>
      <c r="Z663">
        <v>5478</v>
      </c>
    </row>
    <row r="664" spans="1:26" x14ac:dyDescent="0.25">
      <c r="A664">
        <v>1296</v>
      </c>
      <c r="B664" t="s">
        <v>751</v>
      </c>
      <c r="C664">
        <v>3394</v>
      </c>
      <c r="D664">
        <v>4241</v>
      </c>
      <c r="E664">
        <v>5938</v>
      </c>
      <c r="F664">
        <v>6787</v>
      </c>
      <c r="G664">
        <v>7635</v>
      </c>
      <c r="H664">
        <v>7635</v>
      </c>
      <c r="I664">
        <v>6787</v>
      </c>
      <c r="J664">
        <v>5938</v>
      </c>
      <c r="K664">
        <v>7635</v>
      </c>
      <c r="L664">
        <v>7635</v>
      </c>
      <c r="M664">
        <v>8484</v>
      </c>
      <c r="N664">
        <v>12725</v>
      </c>
      <c r="O664">
        <v>2253</v>
      </c>
      <c r="P664">
        <v>3259</v>
      </c>
      <c r="Q664">
        <v>5810</v>
      </c>
      <c r="R664">
        <v>5846</v>
      </c>
      <c r="S664">
        <v>5880</v>
      </c>
      <c r="T664">
        <v>5227</v>
      </c>
      <c r="U664">
        <v>6162</v>
      </c>
      <c r="V664">
        <v>7301</v>
      </c>
      <c r="W664">
        <v>7121</v>
      </c>
      <c r="X664">
        <v>9224</v>
      </c>
      <c r="Y664">
        <v>14962</v>
      </c>
      <c r="Z664">
        <v>21044</v>
      </c>
    </row>
    <row r="665" spans="1:26" x14ac:dyDescent="0.25">
      <c r="A665">
        <v>1297</v>
      </c>
      <c r="B665" t="s">
        <v>773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1298</v>
      </c>
      <c r="B666" t="s">
        <v>752</v>
      </c>
      <c r="C666">
        <v>46283</v>
      </c>
      <c r="D666">
        <v>9596</v>
      </c>
      <c r="E666">
        <v>63781</v>
      </c>
      <c r="F666">
        <v>72316</v>
      </c>
      <c r="G666">
        <v>39365</v>
      </c>
      <c r="H666">
        <v>115008</v>
      </c>
      <c r="I666">
        <v>56394</v>
      </c>
      <c r="J666">
        <v>53867</v>
      </c>
      <c r="K666">
        <v>54257</v>
      </c>
      <c r="L666">
        <v>79305</v>
      </c>
      <c r="M666">
        <v>71711</v>
      </c>
      <c r="N666">
        <v>124109</v>
      </c>
      <c r="O666">
        <v>117137</v>
      </c>
      <c r="P666">
        <v>19540</v>
      </c>
      <c r="Q666">
        <v>3333</v>
      </c>
      <c r="R666">
        <v>36410</v>
      </c>
      <c r="S666">
        <v>50213</v>
      </c>
      <c r="T666">
        <v>94868</v>
      </c>
      <c r="U666">
        <v>84996</v>
      </c>
      <c r="V666">
        <v>53966</v>
      </c>
      <c r="W666">
        <v>26774</v>
      </c>
      <c r="X666">
        <v>28689</v>
      </c>
      <c r="Y666">
        <v>45327</v>
      </c>
      <c r="Z666">
        <v>88697</v>
      </c>
    </row>
    <row r="667" spans="1:26" x14ac:dyDescent="0.25">
      <c r="A667">
        <v>1299</v>
      </c>
      <c r="B667" t="s">
        <v>753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1300</v>
      </c>
      <c r="B668" t="s">
        <v>754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1301</v>
      </c>
      <c r="B669" t="s">
        <v>755</v>
      </c>
      <c r="C669">
        <v>1200</v>
      </c>
      <c r="D669">
        <v>1200</v>
      </c>
      <c r="E669">
        <v>1200</v>
      </c>
      <c r="F669">
        <v>1200</v>
      </c>
      <c r="G669">
        <v>1200</v>
      </c>
      <c r="H669">
        <v>1200</v>
      </c>
      <c r="I669">
        <v>1200</v>
      </c>
      <c r="J669">
        <v>1200</v>
      </c>
      <c r="K669">
        <v>1200</v>
      </c>
      <c r="L669">
        <v>1200</v>
      </c>
      <c r="M669">
        <v>1200</v>
      </c>
      <c r="N669">
        <v>1200</v>
      </c>
      <c r="O669">
        <v>927</v>
      </c>
      <c r="P669">
        <v>1880</v>
      </c>
      <c r="Q669">
        <v>2500</v>
      </c>
      <c r="R669">
        <v>81</v>
      </c>
      <c r="S669">
        <v>130</v>
      </c>
      <c r="T669">
        <v>564</v>
      </c>
      <c r="U669">
        <v>90</v>
      </c>
      <c r="V669">
        <v>1561</v>
      </c>
      <c r="W669">
        <v>603</v>
      </c>
      <c r="X669">
        <v>727</v>
      </c>
      <c r="Y669">
        <v>2799</v>
      </c>
      <c r="Z669">
        <v>706</v>
      </c>
    </row>
    <row r="670" spans="1:26" x14ac:dyDescent="0.25">
      <c r="A670">
        <v>1304</v>
      </c>
      <c r="B670" t="s">
        <v>755</v>
      </c>
      <c r="C670">
        <v>1350</v>
      </c>
      <c r="D670">
        <v>1350</v>
      </c>
      <c r="E670">
        <v>1350</v>
      </c>
      <c r="F670">
        <v>1350</v>
      </c>
      <c r="G670">
        <v>1350</v>
      </c>
      <c r="H670">
        <v>1350</v>
      </c>
      <c r="I670">
        <v>1350</v>
      </c>
      <c r="J670">
        <v>1350</v>
      </c>
      <c r="K670">
        <v>1350</v>
      </c>
      <c r="L670">
        <v>1350</v>
      </c>
      <c r="M670">
        <v>1350</v>
      </c>
      <c r="N670">
        <v>1350</v>
      </c>
      <c r="O670">
        <v>154</v>
      </c>
      <c r="P670">
        <v>0</v>
      </c>
      <c r="Q670">
        <v>728</v>
      </c>
      <c r="R670">
        <v>535</v>
      </c>
      <c r="S670">
        <v>1627</v>
      </c>
      <c r="T670">
        <v>856</v>
      </c>
      <c r="U670">
        <v>408</v>
      </c>
      <c r="V670">
        <v>0</v>
      </c>
      <c r="W670">
        <v>909</v>
      </c>
      <c r="X670">
        <v>1601</v>
      </c>
      <c r="Y670">
        <v>137</v>
      </c>
      <c r="Z670">
        <v>439</v>
      </c>
    </row>
    <row r="671" spans="1:26" x14ac:dyDescent="0.25">
      <c r="A671">
        <v>1309</v>
      </c>
      <c r="B671" t="s">
        <v>755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570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1312</v>
      </c>
      <c r="B672" t="s">
        <v>755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1319</v>
      </c>
      <c r="B673" t="s">
        <v>755</v>
      </c>
      <c r="C673">
        <v>1350</v>
      </c>
      <c r="D673">
        <v>1350</v>
      </c>
      <c r="E673">
        <v>1350</v>
      </c>
      <c r="F673">
        <v>1350</v>
      </c>
      <c r="G673">
        <v>1350</v>
      </c>
      <c r="H673">
        <v>1350</v>
      </c>
      <c r="I673">
        <v>1350</v>
      </c>
      <c r="J673">
        <v>1350</v>
      </c>
      <c r="K673">
        <v>1350</v>
      </c>
      <c r="L673">
        <v>1350</v>
      </c>
      <c r="M673">
        <v>1350</v>
      </c>
      <c r="N673">
        <v>1350</v>
      </c>
      <c r="O673">
        <v>0</v>
      </c>
      <c r="P673">
        <v>568</v>
      </c>
      <c r="Q673">
        <v>370</v>
      </c>
      <c r="R673">
        <v>1285</v>
      </c>
      <c r="S673">
        <v>170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1321</v>
      </c>
      <c r="B674" t="s">
        <v>755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1322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1323</v>
      </c>
      <c r="B676" t="s">
        <v>755</v>
      </c>
      <c r="C676">
        <v>1420</v>
      </c>
      <c r="D676">
        <v>1420</v>
      </c>
      <c r="E676">
        <v>1420</v>
      </c>
      <c r="F676">
        <v>1420</v>
      </c>
      <c r="G676">
        <v>1420</v>
      </c>
      <c r="H676">
        <v>1420</v>
      </c>
      <c r="I676">
        <v>1420</v>
      </c>
      <c r="J676">
        <v>1420</v>
      </c>
      <c r="K676">
        <v>1420</v>
      </c>
      <c r="L676">
        <v>1420</v>
      </c>
      <c r="M676">
        <v>1420</v>
      </c>
      <c r="N676">
        <v>1420</v>
      </c>
      <c r="O676">
        <v>831</v>
      </c>
      <c r="P676">
        <v>853</v>
      </c>
      <c r="Q676">
        <v>2134</v>
      </c>
      <c r="R676">
        <v>928</v>
      </c>
      <c r="S676">
        <v>822</v>
      </c>
      <c r="T676">
        <v>1119</v>
      </c>
      <c r="U676">
        <v>2357</v>
      </c>
      <c r="V676">
        <v>2343</v>
      </c>
      <c r="W676">
        <v>138</v>
      </c>
      <c r="X676">
        <v>2863</v>
      </c>
      <c r="Y676">
        <v>1520</v>
      </c>
      <c r="Z676">
        <v>282</v>
      </c>
    </row>
    <row r="677" spans="1:26" x14ac:dyDescent="0.25">
      <c r="A677">
        <v>1324</v>
      </c>
      <c r="B677" t="s">
        <v>755</v>
      </c>
      <c r="C677">
        <v>1450</v>
      </c>
      <c r="D677">
        <v>1450</v>
      </c>
      <c r="E677">
        <v>1450</v>
      </c>
      <c r="F677">
        <v>1450</v>
      </c>
      <c r="G677">
        <v>1450</v>
      </c>
      <c r="H677">
        <v>1450</v>
      </c>
      <c r="I677">
        <v>1450</v>
      </c>
      <c r="J677">
        <v>1450</v>
      </c>
      <c r="K677">
        <v>1450</v>
      </c>
      <c r="L677">
        <v>1450</v>
      </c>
      <c r="M677">
        <v>1450</v>
      </c>
      <c r="N677">
        <v>1450</v>
      </c>
      <c r="O677">
        <v>1000</v>
      </c>
      <c r="P677">
        <v>4606</v>
      </c>
      <c r="Q677">
        <v>750</v>
      </c>
      <c r="R677">
        <v>120</v>
      </c>
      <c r="S677">
        <v>628</v>
      </c>
      <c r="T677">
        <v>90</v>
      </c>
      <c r="U677">
        <v>1303</v>
      </c>
      <c r="V677">
        <v>805</v>
      </c>
      <c r="W677">
        <v>2045</v>
      </c>
      <c r="X677">
        <v>270</v>
      </c>
      <c r="Y677">
        <v>120</v>
      </c>
      <c r="Z677">
        <v>1886</v>
      </c>
    </row>
    <row r="678" spans="1:26" x14ac:dyDescent="0.25">
      <c r="A678">
        <v>1330</v>
      </c>
      <c r="B678" t="s">
        <v>631</v>
      </c>
      <c r="C678">
        <v>0</v>
      </c>
      <c r="D678">
        <v>4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1340</v>
      </c>
      <c r="B679" t="s">
        <v>357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545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1350</v>
      </c>
      <c r="B680" t="s">
        <v>340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1365</v>
      </c>
      <c r="B681" t="s">
        <v>759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1366</v>
      </c>
      <c r="B682" t="s">
        <v>760</v>
      </c>
      <c r="C682">
        <v>6</v>
      </c>
      <c r="D682">
        <v>6</v>
      </c>
      <c r="E682">
        <v>6</v>
      </c>
      <c r="F682">
        <v>6</v>
      </c>
      <c r="G682">
        <v>6</v>
      </c>
      <c r="H682">
        <v>6</v>
      </c>
      <c r="I682">
        <v>9</v>
      </c>
      <c r="J682">
        <v>8</v>
      </c>
      <c r="K682">
        <v>8</v>
      </c>
      <c r="L682">
        <v>8</v>
      </c>
      <c r="M682">
        <v>8</v>
      </c>
      <c r="N682">
        <v>8</v>
      </c>
      <c r="O682">
        <v>6</v>
      </c>
      <c r="P682">
        <v>5</v>
      </c>
      <c r="Q682">
        <v>5</v>
      </c>
      <c r="R682">
        <v>5</v>
      </c>
      <c r="S682">
        <v>4</v>
      </c>
      <c r="T682">
        <v>8</v>
      </c>
      <c r="U682">
        <v>9</v>
      </c>
      <c r="V682">
        <v>8</v>
      </c>
      <c r="W682">
        <v>8</v>
      </c>
      <c r="X682">
        <v>8</v>
      </c>
      <c r="Y682">
        <v>7</v>
      </c>
      <c r="Z682">
        <v>8</v>
      </c>
    </row>
    <row r="683" spans="1:26" x14ac:dyDescent="0.25">
      <c r="A683">
        <v>1367</v>
      </c>
      <c r="B683" t="s">
        <v>761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1368</v>
      </c>
      <c r="B684" t="s">
        <v>762</v>
      </c>
      <c r="C684">
        <v>6</v>
      </c>
      <c r="D684">
        <v>6</v>
      </c>
      <c r="E684">
        <v>6</v>
      </c>
      <c r="F684">
        <v>6</v>
      </c>
      <c r="G684">
        <v>6</v>
      </c>
      <c r="H684">
        <v>6</v>
      </c>
      <c r="I684">
        <v>9</v>
      </c>
      <c r="J684">
        <v>8</v>
      </c>
      <c r="K684">
        <v>8</v>
      </c>
      <c r="L684">
        <v>8</v>
      </c>
      <c r="M684">
        <v>8</v>
      </c>
      <c r="N684">
        <v>8</v>
      </c>
      <c r="O684">
        <v>6</v>
      </c>
      <c r="P684">
        <v>4</v>
      </c>
      <c r="Q684">
        <v>7</v>
      </c>
      <c r="R684">
        <v>6</v>
      </c>
      <c r="S684">
        <v>6</v>
      </c>
      <c r="T684">
        <v>6</v>
      </c>
      <c r="U684">
        <v>8</v>
      </c>
      <c r="V684">
        <v>7</v>
      </c>
      <c r="W684">
        <v>6</v>
      </c>
      <c r="X684">
        <v>8</v>
      </c>
      <c r="Y684">
        <v>8</v>
      </c>
      <c r="Z684">
        <v>7</v>
      </c>
    </row>
    <row r="685" spans="1:26" x14ac:dyDescent="0.25">
      <c r="A685">
        <v>1369</v>
      </c>
      <c r="B685" t="s">
        <v>763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1370</v>
      </c>
      <c r="B686" t="s">
        <v>764</v>
      </c>
      <c r="C686">
        <v>6</v>
      </c>
      <c r="D686">
        <v>6</v>
      </c>
      <c r="E686">
        <v>6</v>
      </c>
      <c r="F686">
        <v>6</v>
      </c>
      <c r="G686">
        <v>6</v>
      </c>
      <c r="H686">
        <v>6</v>
      </c>
      <c r="I686">
        <v>9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6</v>
      </c>
      <c r="P686">
        <v>5</v>
      </c>
      <c r="Q686">
        <v>7</v>
      </c>
      <c r="R686">
        <v>6</v>
      </c>
      <c r="S686">
        <v>7</v>
      </c>
      <c r="T686">
        <v>6</v>
      </c>
      <c r="U686">
        <v>8</v>
      </c>
      <c r="V686">
        <v>7</v>
      </c>
      <c r="W686">
        <v>8</v>
      </c>
      <c r="X686">
        <v>8</v>
      </c>
      <c r="Y686">
        <v>0</v>
      </c>
      <c r="Z686">
        <v>8</v>
      </c>
    </row>
    <row r="687" spans="1:26" x14ac:dyDescent="0.25">
      <c r="A687">
        <v>1371</v>
      </c>
      <c r="B687" t="s">
        <v>765</v>
      </c>
      <c r="C687">
        <v>6</v>
      </c>
      <c r="D687">
        <v>6</v>
      </c>
      <c r="E687">
        <v>6</v>
      </c>
      <c r="F687">
        <v>6</v>
      </c>
      <c r="G687">
        <v>6</v>
      </c>
      <c r="H687">
        <v>6</v>
      </c>
      <c r="I687">
        <v>9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6</v>
      </c>
      <c r="P687">
        <v>6</v>
      </c>
      <c r="Q687">
        <v>6</v>
      </c>
      <c r="R687">
        <v>9</v>
      </c>
      <c r="S687">
        <v>6</v>
      </c>
      <c r="T687">
        <v>7</v>
      </c>
      <c r="U687">
        <v>9</v>
      </c>
      <c r="V687">
        <v>8</v>
      </c>
      <c r="W687">
        <v>8</v>
      </c>
      <c r="X687">
        <v>8</v>
      </c>
      <c r="Y687">
        <v>8</v>
      </c>
      <c r="Z687">
        <v>8</v>
      </c>
    </row>
    <row r="688" spans="1:26" x14ac:dyDescent="0.25">
      <c r="A688">
        <v>1372</v>
      </c>
      <c r="B688" t="s">
        <v>766</v>
      </c>
      <c r="C688">
        <v>100</v>
      </c>
      <c r="D688">
        <v>100</v>
      </c>
      <c r="E688">
        <v>100</v>
      </c>
      <c r="F688">
        <v>100</v>
      </c>
      <c r="G688">
        <v>100</v>
      </c>
      <c r="H688">
        <v>100</v>
      </c>
      <c r="I688">
        <v>100</v>
      </c>
      <c r="J688">
        <v>100</v>
      </c>
      <c r="K688">
        <v>100</v>
      </c>
      <c r="L688">
        <v>100</v>
      </c>
      <c r="M688">
        <v>100</v>
      </c>
      <c r="N688">
        <v>100</v>
      </c>
      <c r="O688">
        <v>100</v>
      </c>
      <c r="P688">
        <v>100</v>
      </c>
      <c r="Q688">
        <v>283</v>
      </c>
      <c r="R688">
        <v>304</v>
      </c>
      <c r="S688">
        <v>184</v>
      </c>
      <c r="T688">
        <v>168</v>
      </c>
      <c r="U688">
        <v>165</v>
      </c>
      <c r="V688">
        <v>196</v>
      </c>
      <c r="W688">
        <v>279</v>
      </c>
      <c r="X688">
        <v>197</v>
      </c>
      <c r="Y688">
        <v>215</v>
      </c>
      <c r="Z688">
        <v>183</v>
      </c>
    </row>
    <row r="689" spans="1:26" x14ac:dyDescent="0.25">
      <c r="A689">
        <v>1373</v>
      </c>
      <c r="B689" t="s">
        <v>767</v>
      </c>
      <c r="C689">
        <v>100</v>
      </c>
      <c r="D689">
        <v>100</v>
      </c>
      <c r="E689">
        <v>100</v>
      </c>
      <c r="F689">
        <v>100</v>
      </c>
      <c r="G689">
        <v>100</v>
      </c>
      <c r="H689">
        <v>100</v>
      </c>
      <c r="I689">
        <v>100</v>
      </c>
      <c r="J689">
        <v>100</v>
      </c>
      <c r="K689">
        <v>100</v>
      </c>
      <c r="L689">
        <v>100</v>
      </c>
      <c r="M689">
        <v>100</v>
      </c>
      <c r="N689">
        <v>100</v>
      </c>
      <c r="O689">
        <v>100</v>
      </c>
      <c r="P689">
        <v>100</v>
      </c>
      <c r="Q689">
        <v>158</v>
      </c>
      <c r="R689">
        <v>184</v>
      </c>
      <c r="S689">
        <v>180</v>
      </c>
      <c r="T689">
        <v>192</v>
      </c>
      <c r="U689">
        <v>258</v>
      </c>
      <c r="V689">
        <v>250</v>
      </c>
      <c r="W689">
        <v>254</v>
      </c>
      <c r="X689">
        <v>289</v>
      </c>
      <c r="Y689">
        <v>251</v>
      </c>
      <c r="Z689">
        <v>240</v>
      </c>
    </row>
    <row r="690" spans="1:26" x14ac:dyDescent="0.25">
      <c r="A690">
        <v>1374</v>
      </c>
      <c r="B690" t="s">
        <v>768</v>
      </c>
      <c r="C690">
        <v>1893</v>
      </c>
      <c r="D690">
        <v>1893</v>
      </c>
      <c r="E690">
        <v>1893</v>
      </c>
      <c r="F690">
        <v>1893</v>
      </c>
      <c r="G690">
        <v>1893</v>
      </c>
      <c r="H690">
        <v>1893</v>
      </c>
      <c r="I690">
        <v>1893</v>
      </c>
      <c r="J690">
        <v>1893</v>
      </c>
      <c r="K690">
        <v>1893</v>
      </c>
      <c r="L690">
        <v>1893</v>
      </c>
      <c r="M690">
        <v>1893</v>
      </c>
      <c r="N690">
        <v>1893</v>
      </c>
      <c r="O690">
        <v>2748</v>
      </c>
      <c r="P690">
        <v>2723</v>
      </c>
      <c r="Q690">
        <v>3167</v>
      </c>
      <c r="R690">
        <v>7124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1375</v>
      </c>
      <c r="B691" t="s">
        <v>769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1375</v>
      </c>
      <c r="B692" t="s">
        <v>769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1376</v>
      </c>
      <c r="B693" t="s">
        <v>770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1378</v>
      </c>
      <c r="B694" t="s">
        <v>1008</v>
      </c>
      <c r="C694">
        <v>6</v>
      </c>
      <c r="D694">
        <v>6</v>
      </c>
      <c r="E694">
        <v>6</v>
      </c>
      <c r="F694">
        <v>6</v>
      </c>
      <c r="G694">
        <v>6</v>
      </c>
      <c r="H694">
        <v>6</v>
      </c>
      <c r="I694">
        <v>6</v>
      </c>
      <c r="J694">
        <v>6</v>
      </c>
      <c r="K694">
        <v>6</v>
      </c>
      <c r="L694">
        <v>6</v>
      </c>
      <c r="M694">
        <v>6</v>
      </c>
      <c r="N694">
        <v>6</v>
      </c>
      <c r="O694">
        <v>33</v>
      </c>
      <c r="P694">
        <v>41</v>
      </c>
      <c r="Q694">
        <v>12</v>
      </c>
      <c r="R694">
        <v>10</v>
      </c>
      <c r="S694">
        <v>12</v>
      </c>
      <c r="T694">
        <v>14</v>
      </c>
      <c r="U694">
        <v>11</v>
      </c>
      <c r="V694">
        <v>12</v>
      </c>
      <c r="W694">
        <v>7</v>
      </c>
      <c r="X694">
        <v>7</v>
      </c>
      <c r="Y694">
        <v>6</v>
      </c>
      <c r="Z694">
        <v>4</v>
      </c>
    </row>
    <row r="695" spans="1:26" x14ac:dyDescent="0.25">
      <c r="A695">
        <v>1379</v>
      </c>
      <c r="B695" t="s">
        <v>978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1380</v>
      </c>
      <c r="B696" t="s">
        <v>774</v>
      </c>
      <c r="C696">
        <v>5667</v>
      </c>
      <c r="D696">
        <v>5047</v>
      </c>
      <c r="E696">
        <v>7437</v>
      </c>
      <c r="F696">
        <v>6331</v>
      </c>
      <c r="G696">
        <v>10944</v>
      </c>
      <c r="H696">
        <v>9616</v>
      </c>
      <c r="I696">
        <v>7148</v>
      </c>
      <c r="J696">
        <v>10542</v>
      </c>
      <c r="K696">
        <v>9575</v>
      </c>
      <c r="L696">
        <v>11407</v>
      </c>
      <c r="M696">
        <v>6575</v>
      </c>
      <c r="N696">
        <v>10492</v>
      </c>
      <c r="O696">
        <v>4912</v>
      </c>
      <c r="P696">
        <v>6295</v>
      </c>
      <c r="Q696">
        <v>9984</v>
      </c>
      <c r="R696">
        <v>7560</v>
      </c>
      <c r="S696">
        <v>7029</v>
      </c>
      <c r="T696">
        <v>11405</v>
      </c>
      <c r="U696">
        <v>5858</v>
      </c>
      <c r="V696">
        <v>10745</v>
      </c>
      <c r="W696">
        <v>5636</v>
      </c>
      <c r="X696">
        <v>14307</v>
      </c>
      <c r="Y696">
        <v>14194</v>
      </c>
      <c r="Z696">
        <v>17531</v>
      </c>
    </row>
    <row r="697" spans="1:26" x14ac:dyDescent="0.25">
      <c r="A697">
        <v>1381</v>
      </c>
      <c r="B697" t="s">
        <v>775</v>
      </c>
      <c r="C697">
        <v>1551</v>
      </c>
      <c r="D697">
        <v>3927</v>
      </c>
      <c r="E697">
        <v>2133</v>
      </c>
      <c r="F697">
        <v>2890</v>
      </c>
      <c r="G697">
        <v>5160</v>
      </c>
      <c r="H697">
        <v>2797</v>
      </c>
      <c r="I697">
        <v>2750</v>
      </c>
      <c r="J697">
        <v>15103</v>
      </c>
      <c r="K697">
        <v>4214</v>
      </c>
      <c r="L697">
        <v>4169</v>
      </c>
      <c r="M697">
        <v>2253</v>
      </c>
      <c r="N697">
        <v>2607</v>
      </c>
      <c r="O697">
        <v>1206</v>
      </c>
      <c r="P697">
        <v>5430</v>
      </c>
      <c r="Q697">
        <v>1686</v>
      </c>
      <c r="R697">
        <v>2905</v>
      </c>
      <c r="S697">
        <v>2921</v>
      </c>
      <c r="T697">
        <v>3888</v>
      </c>
      <c r="U697">
        <v>3546</v>
      </c>
      <c r="V697">
        <v>26385</v>
      </c>
      <c r="W697">
        <v>11495</v>
      </c>
      <c r="X697">
        <v>9498</v>
      </c>
      <c r="Y697">
        <v>5523</v>
      </c>
      <c r="Z697">
        <v>-9248</v>
      </c>
    </row>
    <row r="698" spans="1:26" x14ac:dyDescent="0.25">
      <c r="A698">
        <v>1382</v>
      </c>
      <c r="B698" t="s">
        <v>776</v>
      </c>
      <c r="C698">
        <v>18778</v>
      </c>
      <c r="D698">
        <v>16778</v>
      </c>
      <c r="E698">
        <v>16646</v>
      </c>
      <c r="F698">
        <v>17584</v>
      </c>
      <c r="G698">
        <v>22077</v>
      </c>
      <c r="H698">
        <v>22123</v>
      </c>
      <c r="I698">
        <v>24105</v>
      </c>
      <c r="J698">
        <v>21619</v>
      </c>
      <c r="K698">
        <v>26052</v>
      </c>
      <c r="L698">
        <v>21538</v>
      </c>
      <c r="M698">
        <v>20317</v>
      </c>
      <c r="N698">
        <v>19512</v>
      </c>
      <c r="O698">
        <v>17633</v>
      </c>
      <c r="P698">
        <v>30464</v>
      </c>
      <c r="Q698">
        <v>22155</v>
      </c>
      <c r="R698">
        <v>29736</v>
      </c>
      <c r="S698">
        <v>17723</v>
      </c>
      <c r="T698">
        <v>17078</v>
      </c>
      <c r="U698">
        <v>12997</v>
      </c>
      <c r="V698">
        <v>14448</v>
      </c>
      <c r="W698">
        <v>14915</v>
      </c>
      <c r="X698">
        <v>20892</v>
      </c>
      <c r="Y698">
        <v>21069</v>
      </c>
      <c r="Z698">
        <v>39230</v>
      </c>
    </row>
    <row r="699" spans="1:26" x14ac:dyDescent="0.25">
      <c r="A699">
        <v>1383</v>
      </c>
      <c r="B699" t="s">
        <v>777</v>
      </c>
      <c r="C699">
        <v>1573</v>
      </c>
      <c r="D699">
        <v>1375</v>
      </c>
      <c r="E699">
        <v>1937</v>
      </c>
      <c r="F699">
        <v>2026</v>
      </c>
      <c r="G699">
        <v>2303</v>
      </c>
      <c r="H699">
        <v>2345</v>
      </c>
      <c r="I699">
        <v>2347</v>
      </c>
      <c r="J699">
        <v>2110</v>
      </c>
      <c r="K699">
        <v>2470</v>
      </c>
      <c r="L699">
        <v>2040</v>
      </c>
      <c r="M699">
        <v>2046</v>
      </c>
      <c r="N699">
        <v>1935</v>
      </c>
      <c r="O699">
        <v>1309</v>
      </c>
      <c r="P699">
        <v>1917</v>
      </c>
      <c r="Q699">
        <v>3443</v>
      </c>
      <c r="R699">
        <v>2990</v>
      </c>
      <c r="S699">
        <v>1870</v>
      </c>
      <c r="T699">
        <v>3035</v>
      </c>
      <c r="U699">
        <v>1460</v>
      </c>
      <c r="V699">
        <v>2569</v>
      </c>
      <c r="W699">
        <v>2162</v>
      </c>
      <c r="X699">
        <v>1442</v>
      </c>
      <c r="Y699">
        <v>1455</v>
      </c>
      <c r="Z699">
        <v>12642</v>
      </c>
    </row>
    <row r="700" spans="1:26" x14ac:dyDescent="0.25">
      <c r="A700">
        <v>1384</v>
      </c>
      <c r="B700" t="s">
        <v>778</v>
      </c>
      <c r="C700">
        <v>3666</v>
      </c>
      <c r="D700">
        <v>3691</v>
      </c>
      <c r="E700">
        <v>4596</v>
      </c>
      <c r="F700">
        <v>4726</v>
      </c>
      <c r="G700">
        <v>6127</v>
      </c>
      <c r="H700">
        <v>5517</v>
      </c>
      <c r="I700">
        <v>6169</v>
      </c>
      <c r="J700">
        <v>7854</v>
      </c>
      <c r="K700">
        <v>6463</v>
      </c>
      <c r="L700">
        <v>5137</v>
      </c>
      <c r="M700">
        <v>5127</v>
      </c>
      <c r="N700">
        <v>4942</v>
      </c>
      <c r="O700">
        <v>4218</v>
      </c>
      <c r="P700">
        <v>3880</v>
      </c>
      <c r="Q700">
        <v>7453</v>
      </c>
      <c r="R700">
        <v>8475</v>
      </c>
      <c r="S700">
        <v>5956</v>
      </c>
      <c r="T700">
        <v>7753</v>
      </c>
      <c r="U700">
        <v>3636</v>
      </c>
      <c r="V700">
        <v>4539</v>
      </c>
      <c r="W700">
        <v>4636</v>
      </c>
      <c r="X700">
        <v>5736</v>
      </c>
      <c r="Y700">
        <v>3517</v>
      </c>
      <c r="Z700">
        <v>12761</v>
      </c>
    </row>
    <row r="701" spans="1:26" x14ac:dyDescent="0.25">
      <c r="A701">
        <v>1385</v>
      </c>
      <c r="B701" t="s">
        <v>779</v>
      </c>
      <c r="C701">
        <v>14127</v>
      </c>
      <c r="D701">
        <v>12576</v>
      </c>
      <c r="E701">
        <v>14475</v>
      </c>
      <c r="F701">
        <v>17368</v>
      </c>
      <c r="G701">
        <v>12151</v>
      </c>
      <c r="H701">
        <v>12467</v>
      </c>
      <c r="I701">
        <v>14973</v>
      </c>
      <c r="J701">
        <v>12303</v>
      </c>
      <c r="K701">
        <v>17379</v>
      </c>
      <c r="L701">
        <v>23180</v>
      </c>
      <c r="M701">
        <v>23340</v>
      </c>
      <c r="N701">
        <v>23805</v>
      </c>
      <c r="O701">
        <v>8753</v>
      </c>
      <c r="P701">
        <v>7968</v>
      </c>
      <c r="Q701">
        <v>12669</v>
      </c>
      <c r="R701">
        <v>17522</v>
      </c>
      <c r="S701">
        <v>9661</v>
      </c>
      <c r="T701">
        <v>8187</v>
      </c>
      <c r="U701">
        <v>5642</v>
      </c>
      <c r="V701">
        <v>11245</v>
      </c>
      <c r="W701">
        <v>16137</v>
      </c>
      <c r="X701">
        <v>20140</v>
      </c>
      <c r="Y701">
        <v>21853</v>
      </c>
      <c r="Z701">
        <v>19859</v>
      </c>
    </row>
    <row r="702" spans="1:26" x14ac:dyDescent="0.25">
      <c r="A702">
        <v>1389</v>
      </c>
      <c r="B702" t="s">
        <v>783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1390</v>
      </c>
      <c r="B703" t="s">
        <v>784</v>
      </c>
      <c r="C703">
        <v>160</v>
      </c>
      <c r="D703">
        <v>160</v>
      </c>
      <c r="E703">
        <v>160</v>
      </c>
      <c r="F703">
        <v>160</v>
      </c>
      <c r="G703">
        <v>160</v>
      </c>
      <c r="H703">
        <v>160</v>
      </c>
      <c r="I703">
        <v>160</v>
      </c>
      <c r="J703">
        <v>160</v>
      </c>
      <c r="K703">
        <v>160</v>
      </c>
      <c r="L703">
        <v>160</v>
      </c>
      <c r="M703">
        <v>160</v>
      </c>
      <c r="N703">
        <v>160</v>
      </c>
      <c r="O703">
        <v>145</v>
      </c>
      <c r="P703">
        <v>126</v>
      </c>
      <c r="Q703">
        <v>125</v>
      </c>
      <c r="R703">
        <v>130</v>
      </c>
      <c r="S703">
        <v>98</v>
      </c>
      <c r="T703">
        <v>39</v>
      </c>
      <c r="U703">
        <v>58</v>
      </c>
      <c r="V703">
        <v>42</v>
      </c>
      <c r="W703">
        <v>55</v>
      </c>
      <c r="X703">
        <v>67</v>
      </c>
      <c r="Y703">
        <v>69</v>
      </c>
      <c r="Z703">
        <v>65</v>
      </c>
    </row>
    <row r="704" spans="1:26" x14ac:dyDescent="0.25">
      <c r="A704">
        <v>1391</v>
      </c>
      <c r="B704" t="s">
        <v>785</v>
      </c>
      <c r="C704">
        <v>9</v>
      </c>
      <c r="D704">
        <v>9</v>
      </c>
      <c r="E704">
        <v>9</v>
      </c>
      <c r="F704">
        <v>9</v>
      </c>
      <c r="G704">
        <v>9</v>
      </c>
      <c r="H704">
        <v>9</v>
      </c>
      <c r="I704">
        <v>9</v>
      </c>
      <c r="J704">
        <v>9</v>
      </c>
      <c r="K704">
        <v>9</v>
      </c>
      <c r="L704">
        <v>9</v>
      </c>
      <c r="M704">
        <v>9</v>
      </c>
      <c r="N704">
        <v>9</v>
      </c>
      <c r="O704">
        <v>2</v>
      </c>
      <c r="P704">
        <v>1</v>
      </c>
      <c r="Q704">
        <v>1</v>
      </c>
      <c r="R704">
        <v>2</v>
      </c>
      <c r="S704">
        <v>2</v>
      </c>
      <c r="T704">
        <v>3</v>
      </c>
      <c r="U704">
        <v>3</v>
      </c>
      <c r="V704">
        <v>4</v>
      </c>
      <c r="W704">
        <v>4</v>
      </c>
      <c r="X704">
        <v>2</v>
      </c>
      <c r="Y704">
        <v>3</v>
      </c>
      <c r="Z704">
        <v>3</v>
      </c>
    </row>
    <row r="705" spans="1:26" x14ac:dyDescent="0.25">
      <c r="A705">
        <v>1392</v>
      </c>
      <c r="B705" t="s">
        <v>786</v>
      </c>
      <c r="C705">
        <v>45</v>
      </c>
      <c r="D705">
        <v>45</v>
      </c>
      <c r="E705">
        <v>45</v>
      </c>
      <c r="F705">
        <v>45</v>
      </c>
      <c r="G705">
        <v>45</v>
      </c>
      <c r="H705">
        <v>45</v>
      </c>
      <c r="I705">
        <v>45</v>
      </c>
      <c r="J705">
        <v>45</v>
      </c>
      <c r="K705">
        <v>45</v>
      </c>
      <c r="L705">
        <v>45</v>
      </c>
      <c r="M705">
        <v>45</v>
      </c>
      <c r="N705">
        <v>45</v>
      </c>
      <c r="O705">
        <v>43</v>
      </c>
      <c r="P705">
        <v>42</v>
      </c>
      <c r="Q705">
        <v>45</v>
      </c>
      <c r="R705">
        <v>40</v>
      </c>
      <c r="S705">
        <v>44</v>
      </c>
      <c r="T705">
        <v>39</v>
      </c>
      <c r="U705">
        <v>22</v>
      </c>
      <c r="V705">
        <v>27</v>
      </c>
      <c r="W705">
        <v>43</v>
      </c>
      <c r="X705">
        <v>52</v>
      </c>
      <c r="Y705">
        <v>58</v>
      </c>
      <c r="Z705">
        <v>49</v>
      </c>
    </row>
    <row r="706" spans="1:26" x14ac:dyDescent="0.25">
      <c r="A706">
        <v>1393</v>
      </c>
      <c r="B706" t="s">
        <v>787</v>
      </c>
      <c r="C706">
        <v>4</v>
      </c>
      <c r="D706">
        <v>4</v>
      </c>
      <c r="E706">
        <v>4</v>
      </c>
      <c r="F706">
        <v>4</v>
      </c>
      <c r="G706">
        <v>4</v>
      </c>
      <c r="H706">
        <v>4</v>
      </c>
      <c r="I706">
        <v>4</v>
      </c>
      <c r="J706">
        <v>4</v>
      </c>
      <c r="K706">
        <v>4</v>
      </c>
      <c r="L706">
        <v>4</v>
      </c>
      <c r="M706">
        <v>4</v>
      </c>
      <c r="N706">
        <v>0</v>
      </c>
      <c r="O706">
        <v>5</v>
      </c>
      <c r="P706">
        <v>3</v>
      </c>
      <c r="Q706">
        <v>1</v>
      </c>
      <c r="R706">
        <v>4</v>
      </c>
      <c r="S706">
        <v>1</v>
      </c>
      <c r="T706">
        <v>6</v>
      </c>
      <c r="U706">
        <v>2</v>
      </c>
      <c r="V706">
        <v>3</v>
      </c>
      <c r="W706">
        <v>3</v>
      </c>
      <c r="X706">
        <v>2</v>
      </c>
      <c r="Y706">
        <v>4</v>
      </c>
      <c r="Z706">
        <v>0</v>
      </c>
    </row>
    <row r="707" spans="1:26" x14ac:dyDescent="0.25">
      <c r="A707">
        <v>1397</v>
      </c>
      <c r="B707" t="s">
        <v>754</v>
      </c>
      <c r="C707">
        <v>5</v>
      </c>
      <c r="D707">
        <v>5</v>
      </c>
      <c r="E707">
        <v>5</v>
      </c>
      <c r="F707">
        <v>5</v>
      </c>
      <c r="G707">
        <v>5</v>
      </c>
      <c r="H707">
        <v>5</v>
      </c>
      <c r="I707">
        <v>5</v>
      </c>
      <c r="J707">
        <v>5</v>
      </c>
      <c r="K707">
        <v>5</v>
      </c>
      <c r="L707">
        <v>5</v>
      </c>
      <c r="M707">
        <v>5</v>
      </c>
      <c r="N707">
        <v>0</v>
      </c>
      <c r="O707">
        <v>5</v>
      </c>
      <c r="P707">
        <v>6</v>
      </c>
      <c r="Q707">
        <v>5</v>
      </c>
      <c r="R707">
        <v>5</v>
      </c>
      <c r="S707">
        <v>5</v>
      </c>
      <c r="T707">
        <v>5</v>
      </c>
      <c r="U707">
        <v>5</v>
      </c>
      <c r="V707">
        <v>5</v>
      </c>
      <c r="W707">
        <v>6</v>
      </c>
      <c r="X707">
        <v>6</v>
      </c>
      <c r="Y707">
        <v>6</v>
      </c>
      <c r="Z707">
        <v>0</v>
      </c>
    </row>
    <row r="708" spans="1:26" x14ac:dyDescent="0.25">
      <c r="A708">
        <v>1398</v>
      </c>
      <c r="B708" t="s">
        <v>624</v>
      </c>
      <c r="C708">
        <v>37</v>
      </c>
      <c r="D708">
        <v>39</v>
      </c>
      <c r="E708">
        <v>37</v>
      </c>
      <c r="F708">
        <v>26</v>
      </c>
      <c r="G708">
        <v>34</v>
      </c>
      <c r="H708">
        <v>15</v>
      </c>
      <c r="I708">
        <v>30</v>
      </c>
      <c r="J708">
        <v>24</v>
      </c>
      <c r="K708">
        <v>63</v>
      </c>
      <c r="L708">
        <v>59</v>
      </c>
      <c r="M708">
        <v>37</v>
      </c>
      <c r="N708">
        <v>0</v>
      </c>
      <c r="O708">
        <v>39</v>
      </c>
      <c r="P708">
        <v>41</v>
      </c>
      <c r="Q708">
        <v>39</v>
      </c>
      <c r="R708">
        <v>27</v>
      </c>
      <c r="S708">
        <v>36</v>
      </c>
      <c r="T708">
        <v>16</v>
      </c>
      <c r="U708">
        <v>32</v>
      </c>
      <c r="V708">
        <v>25</v>
      </c>
      <c r="W708">
        <v>67</v>
      </c>
      <c r="X708">
        <v>60</v>
      </c>
      <c r="Y708">
        <v>39</v>
      </c>
      <c r="Z708">
        <v>0</v>
      </c>
    </row>
    <row r="709" spans="1:26" x14ac:dyDescent="0.25">
      <c r="A709">
        <v>1399</v>
      </c>
      <c r="B709" t="s">
        <v>589</v>
      </c>
      <c r="C709">
        <v>9</v>
      </c>
      <c r="D709">
        <v>9</v>
      </c>
      <c r="E709">
        <v>9</v>
      </c>
      <c r="F709">
        <v>9</v>
      </c>
      <c r="G709">
        <v>9</v>
      </c>
      <c r="H709">
        <v>9</v>
      </c>
      <c r="I709">
        <v>9</v>
      </c>
      <c r="J709">
        <v>9</v>
      </c>
      <c r="K709">
        <v>9</v>
      </c>
      <c r="L709">
        <v>9</v>
      </c>
      <c r="M709">
        <v>9</v>
      </c>
      <c r="N709">
        <v>0</v>
      </c>
      <c r="O709">
        <v>7</v>
      </c>
      <c r="P709">
        <v>6</v>
      </c>
      <c r="Q709">
        <v>7</v>
      </c>
      <c r="R709">
        <v>5</v>
      </c>
      <c r="S709">
        <v>4</v>
      </c>
      <c r="T709">
        <v>5</v>
      </c>
      <c r="U709">
        <v>7</v>
      </c>
      <c r="V709">
        <v>8</v>
      </c>
      <c r="W709">
        <v>8</v>
      </c>
      <c r="X709">
        <v>6</v>
      </c>
      <c r="Y709">
        <v>7</v>
      </c>
      <c r="Z709">
        <v>0</v>
      </c>
    </row>
    <row r="710" spans="1:26" x14ac:dyDescent="0.25">
      <c r="A710">
        <v>1400</v>
      </c>
      <c r="B710" t="s">
        <v>590</v>
      </c>
      <c r="C710">
        <v>28</v>
      </c>
      <c r="D710">
        <v>28</v>
      </c>
      <c r="E710">
        <v>28</v>
      </c>
      <c r="F710">
        <v>28</v>
      </c>
      <c r="G710">
        <v>27</v>
      </c>
      <c r="H710">
        <v>29</v>
      </c>
      <c r="I710">
        <v>27</v>
      </c>
      <c r="J710">
        <v>28</v>
      </c>
      <c r="K710">
        <v>28</v>
      </c>
      <c r="L710">
        <v>28</v>
      </c>
      <c r="M710">
        <v>27</v>
      </c>
      <c r="N710">
        <v>0</v>
      </c>
      <c r="O710">
        <v>15</v>
      </c>
      <c r="P710">
        <v>29</v>
      </c>
      <c r="Q710">
        <v>40</v>
      </c>
      <c r="R710">
        <v>31</v>
      </c>
      <c r="S710">
        <v>40</v>
      </c>
      <c r="T710">
        <v>18</v>
      </c>
      <c r="U710">
        <v>28</v>
      </c>
      <c r="V710">
        <v>46</v>
      </c>
      <c r="W710">
        <v>12</v>
      </c>
      <c r="X710">
        <v>28</v>
      </c>
      <c r="Y710">
        <v>28</v>
      </c>
      <c r="Z710">
        <v>0</v>
      </c>
    </row>
    <row r="711" spans="1:26" x14ac:dyDescent="0.25">
      <c r="A711">
        <v>1401</v>
      </c>
      <c r="B711" t="s">
        <v>591</v>
      </c>
      <c r="C711">
        <v>143</v>
      </c>
      <c r="D711">
        <v>143</v>
      </c>
      <c r="E711">
        <v>157</v>
      </c>
      <c r="F711">
        <v>135</v>
      </c>
      <c r="G711">
        <v>150</v>
      </c>
      <c r="H711">
        <v>143</v>
      </c>
      <c r="I711">
        <v>135</v>
      </c>
      <c r="J711">
        <v>157</v>
      </c>
      <c r="K711">
        <v>157</v>
      </c>
      <c r="L711">
        <v>143</v>
      </c>
      <c r="M711">
        <v>143</v>
      </c>
      <c r="N711">
        <v>0</v>
      </c>
      <c r="O711">
        <v>101</v>
      </c>
      <c r="P711">
        <v>161</v>
      </c>
      <c r="Q711">
        <v>160</v>
      </c>
      <c r="R711">
        <v>149</v>
      </c>
      <c r="S711">
        <v>165</v>
      </c>
      <c r="T711">
        <v>130</v>
      </c>
      <c r="U711">
        <v>178</v>
      </c>
      <c r="V711">
        <v>205</v>
      </c>
      <c r="W711">
        <v>127</v>
      </c>
      <c r="X711">
        <v>172</v>
      </c>
      <c r="Y711">
        <v>180</v>
      </c>
      <c r="Z711">
        <v>0</v>
      </c>
    </row>
    <row r="712" spans="1:26" x14ac:dyDescent="0.25">
      <c r="A712">
        <v>1402</v>
      </c>
      <c r="B712" t="s">
        <v>794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16442</v>
      </c>
      <c r="P712">
        <v>29737</v>
      </c>
      <c r="Q712">
        <v>9985</v>
      </c>
      <c r="R712">
        <v>10450</v>
      </c>
      <c r="S712">
        <v>15050</v>
      </c>
      <c r="T712">
        <v>12761</v>
      </c>
      <c r="U712">
        <v>45341</v>
      </c>
      <c r="V712">
        <v>11301</v>
      </c>
      <c r="W712">
        <v>54482</v>
      </c>
      <c r="X712">
        <v>13192</v>
      </c>
      <c r="Y712">
        <v>32575</v>
      </c>
      <c r="Z712">
        <v>28299</v>
      </c>
    </row>
    <row r="713" spans="1:26" x14ac:dyDescent="0.25">
      <c r="A713">
        <v>1403</v>
      </c>
      <c r="B713" t="s">
        <v>795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91</v>
      </c>
      <c r="P713">
        <v>0</v>
      </c>
      <c r="Q713">
        <v>0</v>
      </c>
      <c r="R713">
        <v>144</v>
      </c>
      <c r="S713">
        <v>94</v>
      </c>
      <c r="T713">
        <v>156</v>
      </c>
      <c r="U713">
        <v>25</v>
      </c>
      <c r="V713">
        <v>0</v>
      </c>
      <c r="W713">
        <v>88</v>
      </c>
      <c r="X713">
        <v>0</v>
      </c>
      <c r="Y713">
        <v>78</v>
      </c>
      <c r="Z713">
        <v>119</v>
      </c>
    </row>
    <row r="714" spans="1:26" x14ac:dyDescent="0.25">
      <c r="A714">
        <v>1408</v>
      </c>
      <c r="B714" t="s">
        <v>591</v>
      </c>
      <c r="C714">
        <v>120</v>
      </c>
      <c r="D714">
        <v>120</v>
      </c>
      <c r="E714">
        <v>132</v>
      </c>
      <c r="F714">
        <v>114</v>
      </c>
      <c r="G714">
        <v>126</v>
      </c>
      <c r="H714">
        <v>120</v>
      </c>
      <c r="I714">
        <v>114</v>
      </c>
      <c r="J714">
        <v>132</v>
      </c>
      <c r="K714">
        <v>132</v>
      </c>
      <c r="L714">
        <v>120</v>
      </c>
      <c r="M714">
        <v>120</v>
      </c>
      <c r="N714">
        <v>126</v>
      </c>
      <c r="O714">
        <v>69</v>
      </c>
      <c r="P714">
        <v>84</v>
      </c>
      <c r="Q714">
        <v>99</v>
      </c>
      <c r="R714">
        <v>72</v>
      </c>
      <c r="S714">
        <v>30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1409</v>
      </c>
      <c r="B715" t="s">
        <v>590</v>
      </c>
      <c r="C715">
        <v>18</v>
      </c>
      <c r="D715">
        <v>18</v>
      </c>
      <c r="E715">
        <v>17</v>
      </c>
      <c r="F715">
        <v>16</v>
      </c>
      <c r="G715">
        <v>15</v>
      </c>
      <c r="H715">
        <v>18</v>
      </c>
      <c r="I715">
        <v>18</v>
      </c>
      <c r="J715">
        <v>17</v>
      </c>
      <c r="K715">
        <v>17</v>
      </c>
      <c r="L715">
        <v>16</v>
      </c>
      <c r="M715">
        <v>16</v>
      </c>
      <c r="N715">
        <v>15</v>
      </c>
      <c r="O715">
        <v>0</v>
      </c>
      <c r="P715">
        <v>15</v>
      </c>
      <c r="Q715">
        <v>19</v>
      </c>
      <c r="R715">
        <v>10</v>
      </c>
      <c r="S715">
        <v>8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1410</v>
      </c>
      <c r="B716" t="s">
        <v>589</v>
      </c>
      <c r="C716">
        <v>11</v>
      </c>
      <c r="D716">
        <v>11</v>
      </c>
      <c r="E716">
        <v>11</v>
      </c>
      <c r="F716">
        <v>11</v>
      </c>
      <c r="G716">
        <v>11</v>
      </c>
      <c r="H716">
        <v>11</v>
      </c>
      <c r="I716">
        <v>11</v>
      </c>
      <c r="J716">
        <v>11</v>
      </c>
      <c r="K716">
        <v>11</v>
      </c>
      <c r="L716">
        <v>11</v>
      </c>
      <c r="M716">
        <v>11</v>
      </c>
      <c r="N716">
        <v>11</v>
      </c>
      <c r="O716">
        <v>13</v>
      </c>
      <c r="P716">
        <v>7</v>
      </c>
      <c r="Q716">
        <v>14</v>
      </c>
      <c r="R716">
        <v>11</v>
      </c>
      <c r="S716">
        <v>7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1411</v>
      </c>
      <c r="B717" t="s">
        <v>755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1424</v>
      </c>
      <c r="B718" t="s">
        <v>755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1424</v>
      </c>
      <c r="B719" t="s">
        <v>755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1425</v>
      </c>
      <c r="B720" t="s">
        <v>589</v>
      </c>
      <c r="C720">
        <v>6</v>
      </c>
      <c r="D720">
        <v>6</v>
      </c>
      <c r="E720">
        <v>6</v>
      </c>
      <c r="F720">
        <v>6</v>
      </c>
      <c r="G720">
        <v>6</v>
      </c>
      <c r="H720">
        <v>6</v>
      </c>
      <c r="I720">
        <v>6</v>
      </c>
      <c r="J720">
        <v>6</v>
      </c>
      <c r="K720">
        <v>6</v>
      </c>
      <c r="L720">
        <v>6</v>
      </c>
      <c r="M720">
        <v>6</v>
      </c>
      <c r="N720">
        <v>0</v>
      </c>
      <c r="O720">
        <v>6</v>
      </c>
      <c r="P720">
        <v>7</v>
      </c>
      <c r="Q720">
        <v>8</v>
      </c>
      <c r="R720">
        <v>7</v>
      </c>
      <c r="S720">
        <v>5</v>
      </c>
      <c r="T720">
        <v>8</v>
      </c>
      <c r="U720">
        <v>7</v>
      </c>
      <c r="V720">
        <v>10</v>
      </c>
      <c r="W720">
        <v>8</v>
      </c>
      <c r="X720">
        <v>9</v>
      </c>
      <c r="Y720">
        <v>7</v>
      </c>
      <c r="Z720">
        <v>0</v>
      </c>
    </row>
    <row r="721" spans="1:26" x14ac:dyDescent="0.25">
      <c r="A721">
        <v>1426</v>
      </c>
      <c r="B721" t="s">
        <v>590</v>
      </c>
      <c r="C721">
        <v>20</v>
      </c>
      <c r="D721">
        <v>20</v>
      </c>
      <c r="E721">
        <v>22</v>
      </c>
      <c r="F721">
        <v>19</v>
      </c>
      <c r="G721">
        <v>21</v>
      </c>
      <c r="H721">
        <v>20</v>
      </c>
      <c r="I721">
        <v>19</v>
      </c>
      <c r="J721">
        <v>22</v>
      </c>
      <c r="K721">
        <v>22</v>
      </c>
      <c r="L721">
        <v>20</v>
      </c>
      <c r="M721">
        <v>20</v>
      </c>
      <c r="N721">
        <v>0</v>
      </c>
      <c r="O721">
        <v>4</v>
      </c>
      <c r="P721">
        <v>16</v>
      </c>
      <c r="Q721">
        <v>53</v>
      </c>
      <c r="R721">
        <v>26</v>
      </c>
      <c r="S721">
        <v>35</v>
      </c>
      <c r="T721">
        <v>57</v>
      </c>
      <c r="U721">
        <v>64</v>
      </c>
      <c r="V721">
        <v>42</v>
      </c>
      <c r="W721">
        <v>52</v>
      </c>
      <c r="X721">
        <v>14</v>
      </c>
      <c r="Y721">
        <v>7</v>
      </c>
      <c r="Z721">
        <v>0</v>
      </c>
    </row>
    <row r="722" spans="1:26" x14ac:dyDescent="0.25">
      <c r="A722">
        <v>1427</v>
      </c>
      <c r="B722" t="s">
        <v>591</v>
      </c>
      <c r="C722">
        <v>120</v>
      </c>
      <c r="D722">
        <v>120</v>
      </c>
      <c r="E722">
        <v>132</v>
      </c>
      <c r="F722">
        <v>114</v>
      </c>
      <c r="G722">
        <v>126</v>
      </c>
      <c r="H722">
        <v>120</v>
      </c>
      <c r="I722">
        <v>114</v>
      </c>
      <c r="J722">
        <v>132</v>
      </c>
      <c r="K722">
        <v>132</v>
      </c>
      <c r="L722">
        <v>120</v>
      </c>
      <c r="M722">
        <v>120</v>
      </c>
      <c r="N722">
        <v>0</v>
      </c>
      <c r="O722">
        <v>43</v>
      </c>
      <c r="P722">
        <v>77</v>
      </c>
      <c r="Q722">
        <v>118</v>
      </c>
      <c r="R722">
        <v>170</v>
      </c>
      <c r="S722">
        <v>142</v>
      </c>
      <c r="T722">
        <v>123</v>
      </c>
      <c r="U722">
        <v>129</v>
      </c>
      <c r="V722">
        <v>129</v>
      </c>
      <c r="W722">
        <v>114</v>
      </c>
      <c r="X722">
        <v>48</v>
      </c>
      <c r="Y722">
        <v>35</v>
      </c>
      <c r="Z722">
        <v>0</v>
      </c>
    </row>
    <row r="723" spans="1:26" x14ac:dyDescent="0.25">
      <c r="A723">
        <v>1428</v>
      </c>
      <c r="B723" t="s">
        <v>631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1429</v>
      </c>
      <c r="B724" t="s">
        <v>342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1430</v>
      </c>
      <c r="B725" t="s">
        <v>357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1431</v>
      </c>
      <c r="B726" t="s">
        <v>340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1441</v>
      </c>
      <c r="B727" t="s">
        <v>755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1444</v>
      </c>
      <c r="B728" t="s">
        <v>631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1447</v>
      </c>
      <c r="B729" t="s">
        <v>357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1450</v>
      </c>
      <c r="B730" t="s">
        <v>340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1452</v>
      </c>
      <c r="B731" t="s">
        <v>342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1455</v>
      </c>
      <c r="B732" t="s">
        <v>799</v>
      </c>
      <c r="C732">
        <v>68</v>
      </c>
      <c r="D732">
        <v>96</v>
      </c>
      <c r="E732">
        <v>109</v>
      </c>
      <c r="F732">
        <v>123</v>
      </c>
      <c r="G732">
        <v>137</v>
      </c>
      <c r="H732">
        <v>123</v>
      </c>
      <c r="I732">
        <v>109</v>
      </c>
      <c r="J732">
        <v>123</v>
      </c>
      <c r="K732">
        <v>137</v>
      </c>
      <c r="L732">
        <v>109</v>
      </c>
      <c r="M732">
        <v>123</v>
      </c>
      <c r="N732">
        <v>109</v>
      </c>
      <c r="O732">
        <v>89</v>
      </c>
      <c r="P732">
        <v>133</v>
      </c>
      <c r="Q732">
        <v>266</v>
      </c>
      <c r="R732">
        <v>133</v>
      </c>
      <c r="S732">
        <v>266</v>
      </c>
      <c r="T732">
        <v>0</v>
      </c>
      <c r="U732">
        <v>0</v>
      </c>
      <c r="V732">
        <v>0</v>
      </c>
      <c r="W732">
        <v>133</v>
      </c>
      <c r="X732">
        <v>133</v>
      </c>
      <c r="Y732">
        <v>398</v>
      </c>
      <c r="Z732">
        <v>133</v>
      </c>
    </row>
    <row r="733" spans="1:26" x14ac:dyDescent="0.25">
      <c r="A733">
        <v>1456</v>
      </c>
      <c r="B733" t="s">
        <v>800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1457</v>
      </c>
      <c r="B734" t="s">
        <v>801</v>
      </c>
      <c r="C734">
        <v>68</v>
      </c>
      <c r="D734">
        <v>96</v>
      </c>
      <c r="E734">
        <v>109</v>
      </c>
      <c r="F734">
        <v>123</v>
      </c>
      <c r="G734">
        <v>137</v>
      </c>
      <c r="H734">
        <v>123</v>
      </c>
      <c r="I734">
        <v>109</v>
      </c>
      <c r="J734">
        <v>123</v>
      </c>
      <c r="K734">
        <v>137</v>
      </c>
      <c r="L734">
        <v>109</v>
      </c>
      <c r="M734">
        <v>123</v>
      </c>
      <c r="N734">
        <v>109</v>
      </c>
      <c r="O734">
        <v>89</v>
      </c>
      <c r="P734">
        <v>133</v>
      </c>
      <c r="Q734">
        <v>266</v>
      </c>
      <c r="R734">
        <v>133</v>
      </c>
      <c r="S734">
        <v>266</v>
      </c>
      <c r="T734">
        <v>0</v>
      </c>
      <c r="U734">
        <v>0</v>
      </c>
      <c r="V734">
        <v>0</v>
      </c>
      <c r="W734">
        <v>133</v>
      </c>
      <c r="X734">
        <v>133</v>
      </c>
      <c r="Y734">
        <v>398</v>
      </c>
      <c r="Z734">
        <v>133</v>
      </c>
    </row>
    <row r="735" spans="1:26" x14ac:dyDescent="0.25">
      <c r="A735">
        <v>1458</v>
      </c>
      <c r="B735" t="s">
        <v>802</v>
      </c>
      <c r="C735">
        <v>42264</v>
      </c>
      <c r="D735">
        <v>42332</v>
      </c>
      <c r="E735">
        <v>42428</v>
      </c>
      <c r="F735">
        <v>44710</v>
      </c>
      <c r="G735">
        <v>43203</v>
      </c>
      <c r="H735">
        <v>43349</v>
      </c>
      <c r="I735">
        <v>43472</v>
      </c>
      <c r="J735">
        <v>43581</v>
      </c>
      <c r="K735">
        <v>43706</v>
      </c>
      <c r="L735">
        <v>43842</v>
      </c>
      <c r="M735">
        <v>43972</v>
      </c>
      <c r="N735">
        <v>44094</v>
      </c>
      <c r="O735">
        <v>51909</v>
      </c>
      <c r="P735">
        <v>52041</v>
      </c>
      <c r="Q735">
        <v>52174</v>
      </c>
      <c r="R735">
        <v>52440</v>
      </c>
      <c r="S735">
        <v>52572</v>
      </c>
      <c r="T735">
        <v>52854</v>
      </c>
      <c r="U735">
        <v>52854</v>
      </c>
      <c r="V735">
        <v>52854</v>
      </c>
      <c r="W735">
        <v>52854</v>
      </c>
      <c r="X735">
        <v>52854</v>
      </c>
      <c r="Y735">
        <v>53150</v>
      </c>
      <c r="Z735">
        <v>53549</v>
      </c>
    </row>
    <row r="736" spans="1:26" x14ac:dyDescent="0.25">
      <c r="A736">
        <v>1459</v>
      </c>
      <c r="B736" t="s">
        <v>803</v>
      </c>
      <c r="C736">
        <v>18</v>
      </c>
      <c r="D736">
        <v>25</v>
      </c>
      <c r="E736">
        <v>28</v>
      </c>
      <c r="F736">
        <v>32</v>
      </c>
      <c r="G736">
        <v>35</v>
      </c>
      <c r="H736">
        <v>32</v>
      </c>
      <c r="I736">
        <v>28</v>
      </c>
      <c r="J736">
        <v>32</v>
      </c>
      <c r="K736">
        <v>35</v>
      </c>
      <c r="L736">
        <v>28</v>
      </c>
      <c r="M736">
        <v>32</v>
      </c>
      <c r="N736">
        <v>28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1460</v>
      </c>
      <c r="B737" t="s">
        <v>804</v>
      </c>
      <c r="C737">
        <v>4</v>
      </c>
      <c r="D737">
        <v>6</v>
      </c>
      <c r="E737">
        <v>6</v>
      </c>
      <c r="F737">
        <v>7</v>
      </c>
      <c r="G737">
        <v>8</v>
      </c>
      <c r="H737">
        <v>7</v>
      </c>
      <c r="I737">
        <v>6</v>
      </c>
      <c r="J737">
        <v>7</v>
      </c>
      <c r="K737">
        <v>8</v>
      </c>
      <c r="L737">
        <v>6</v>
      </c>
      <c r="M737">
        <v>7</v>
      </c>
      <c r="N737">
        <v>6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1461</v>
      </c>
      <c r="B738" t="s">
        <v>805</v>
      </c>
      <c r="C738">
        <v>18</v>
      </c>
      <c r="D738">
        <v>25</v>
      </c>
      <c r="E738">
        <v>28</v>
      </c>
      <c r="F738">
        <v>32</v>
      </c>
      <c r="G738">
        <v>35</v>
      </c>
      <c r="H738">
        <v>32</v>
      </c>
      <c r="I738">
        <v>28</v>
      </c>
      <c r="J738">
        <v>32</v>
      </c>
      <c r="K738">
        <v>35</v>
      </c>
      <c r="L738">
        <v>28</v>
      </c>
      <c r="M738">
        <v>32</v>
      </c>
      <c r="N738">
        <v>28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1462</v>
      </c>
      <c r="B739" t="s">
        <v>806</v>
      </c>
      <c r="C739">
        <v>7</v>
      </c>
      <c r="D739">
        <v>10</v>
      </c>
      <c r="E739">
        <v>12</v>
      </c>
      <c r="F739">
        <v>13</v>
      </c>
      <c r="G739">
        <v>14</v>
      </c>
      <c r="H739">
        <v>13</v>
      </c>
      <c r="I739">
        <v>12</v>
      </c>
      <c r="J739">
        <v>13</v>
      </c>
      <c r="K739">
        <v>14</v>
      </c>
      <c r="L739">
        <v>12</v>
      </c>
      <c r="M739">
        <v>13</v>
      </c>
      <c r="N739">
        <v>12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1463</v>
      </c>
      <c r="B740" t="s">
        <v>807</v>
      </c>
      <c r="C740">
        <v>14</v>
      </c>
      <c r="D740">
        <v>19</v>
      </c>
      <c r="E740">
        <v>22</v>
      </c>
      <c r="F740">
        <v>25</v>
      </c>
      <c r="G740">
        <v>27</v>
      </c>
      <c r="H740">
        <v>25</v>
      </c>
      <c r="I740">
        <v>22</v>
      </c>
      <c r="J740">
        <v>25</v>
      </c>
      <c r="K740">
        <v>27</v>
      </c>
      <c r="L740">
        <v>22</v>
      </c>
      <c r="M740">
        <v>25</v>
      </c>
      <c r="N740">
        <v>22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1464</v>
      </c>
      <c r="B741" t="s">
        <v>808</v>
      </c>
      <c r="C741">
        <v>20</v>
      </c>
      <c r="D741">
        <v>28</v>
      </c>
      <c r="E741">
        <v>32</v>
      </c>
      <c r="F741">
        <v>36</v>
      </c>
      <c r="G741">
        <v>40</v>
      </c>
      <c r="H741">
        <v>36</v>
      </c>
      <c r="I741">
        <v>32</v>
      </c>
      <c r="J741">
        <v>36</v>
      </c>
      <c r="K741">
        <v>40</v>
      </c>
      <c r="L741">
        <v>32</v>
      </c>
      <c r="M741">
        <v>36</v>
      </c>
      <c r="N741">
        <v>32</v>
      </c>
      <c r="O741">
        <v>89</v>
      </c>
      <c r="P741">
        <v>133</v>
      </c>
      <c r="Q741">
        <v>266</v>
      </c>
      <c r="R741">
        <v>133</v>
      </c>
      <c r="S741">
        <v>266</v>
      </c>
      <c r="T741">
        <v>0</v>
      </c>
      <c r="U741">
        <v>0</v>
      </c>
      <c r="V741">
        <v>0</v>
      </c>
      <c r="W741">
        <v>133</v>
      </c>
      <c r="X741">
        <v>133</v>
      </c>
      <c r="Y741">
        <v>398</v>
      </c>
      <c r="Z741">
        <v>133</v>
      </c>
    </row>
    <row r="742" spans="1:26" x14ac:dyDescent="0.25">
      <c r="A742">
        <v>1465</v>
      </c>
      <c r="B742" t="s">
        <v>809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1466</v>
      </c>
      <c r="B743" t="s">
        <v>810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1467</v>
      </c>
      <c r="B744" t="s">
        <v>811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1468</v>
      </c>
      <c r="B745" t="s">
        <v>812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1469</v>
      </c>
      <c r="B746" t="s">
        <v>813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1470</v>
      </c>
      <c r="B747" t="s">
        <v>814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1471</v>
      </c>
      <c r="B748" t="s">
        <v>815</v>
      </c>
      <c r="C748">
        <v>18</v>
      </c>
      <c r="D748">
        <v>25</v>
      </c>
      <c r="E748">
        <v>28</v>
      </c>
      <c r="F748">
        <v>32</v>
      </c>
      <c r="G748">
        <v>35</v>
      </c>
      <c r="H748">
        <v>32</v>
      </c>
      <c r="I748">
        <v>28</v>
      </c>
      <c r="J748">
        <v>32</v>
      </c>
      <c r="K748">
        <v>35</v>
      </c>
      <c r="L748">
        <v>28</v>
      </c>
      <c r="M748">
        <v>32</v>
      </c>
      <c r="N748">
        <v>28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1472</v>
      </c>
      <c r="B749" t="s">
        <v>816</v>
      </c>
      <c r="C749">
        <v>4</v>
      </c>
      <c r="D749">
        <v>6</v>
      </c>
      <c r="E749">
        <v>6</v>
      </c>
      <c r="F749">
        <v>7</v>
      </c>
      <c r="G749">
        <v>8</v>
      </c>
      <c r="H749">
        <v>7</v>
      </c>
      <c r="I749">
        <v>6</v>
      </c>
      <c r="J749">
        <v>7</v>
      </c>
      <c r="K749">
        <v>8</v>
      </c>
      <c r="L749">
        <v>6</v>
      </c>
      <c r="M749">
        <v>7</v>
      </c>
      <c r="N749">
        <v>6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1473</v>
      </c>
      <c r="B750" t="s">
        <v>817</v>
      </c>
      <c r="C750">
        <v>18</v>
      </c>
      <c r="D750">
        <v>25</v>
      </c>
      <c r="E750">
        <v>28</v>
      </c>
      <c r="F750">
        <v>32</v>
      </c>
      <c r="G750">
        <v>35</v>
      </c>
      <c r="H750">
        <v>32</v>
      </c>
      <c r="I750">
        <v>28</v>
      </c>
      <c r="J750">
        <v>32</v>
      </c>
      <c r="K750">
        <v>35</v>
      </c>
      <c r="L750">
        <v>28</v>
      </c>
      <c r="M750">
        <v>32</v>
      </c>
      <c r="N750">
        <v>28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1474</v>
      </c>
      <c r="B751" t="s">
        <v>818</v>
      </c>
      <c r="C751">
        <v>7</v>
      </c>
      <c r="D751">
        <v>10</v>
      </c>
      <c r="E751">
        <v>12</v>
      </c>
      <c r="F751">
        <v>13</v>
      </c>
      <c r="G751">
        <v>14</v>
      </c>
      <c r="H751">
        <v>13</v>
      </c>
      <c r="I751">
        <v>12</v>
      </c>
      <c r="J751">
        <v>13</v>
      </c>
      <c r="K751">
        <v>14</v>
      </c>
      <c r="L751">
        <v>12</v>
      </c>
      <c r="M751">
        <v>13</v>
      </c>
      <c r="N751">
        <v>12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1475</v>
      </c>
      <c r="B752" t="s">
        <v>819</v>
      </c>
      <c r="C752">
        <v>14</v>
      </c>
      <c r="D752">
        <v>19</v>
      </c>
      <c r="E752">
        <v>22</v>
      </c>
      <c r="F752">
        <v>25</v>
      </c>
      <c r="G752">
        <v>27</v>
      </c>
      <c r="H752">
        <v>25</v>
      </c>
      <c r="I752">
        <v>22</v>
      </c>
      <c r="J752">
        <v>25</v>
      </c>
      <c r="K752">
        <v>27</v>
      </c>
      <c r="L752">
        <v>22</v>
      </c>
      <c r="M752">
        <v>25</v>
      </c>
      <c r="N752">
        <v>22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1476</v>
      </c>
      <c r="B753" t="s">
        <v>820</v>
      </c>
      <c r="C753">
        <v>20</v>
      </c>
      <c r="D753">
        <v>28</v>
      </c>
      <c r="E753">
        <v>32</v>
      </c>
      <c r="F753">
        <v>36</v>
      </c>
      <c r="G753">
        <v>40</v>
      </c>
      <c r="H753">
        <v>36</v>
      </c>
      <c r="I753">
        <v>32</v>
      </c>
      <c r="J753">
        <v>36</v>
      </c>
      <c r="K753">
        <v>40</v>
      </c>
      <c r="L753">
        <v>32</v>
      </c>
      <c r="M753">
        <v>36</v>
      </c>
      <c r="N753">
        <v>32</v>
      </c>
      <c r="O753">
        <v>89</v>
      </c>
      <c r="P753">
        <v>133</v>
      </c>
      <c r="Q753">
        <v>266</v>
      </c>
      <c r="R753">
        <v>133</v>
      </c>
      <c r="S753">
        <v>266</v>
      </c>
      <c r="T753">
        <v>0</v>
      </c>
      <c r="U753">
        <v>0</v>
      </c>
      <c r="V753">
        <v>0</v>
      </c>
      <c r="W753">
        <v>133</v>
      </c>
      <c r="X753">
        <v>133</v>
      </c>
      <c r="Y753">
        <v>398</v>
      </c>
      <c r="Z753">
        <v>133</v>
      </c>
    </row>
    <row r="754" spans="1:26" x14ac:dyDescent="0.25">
      <c r="A754">
        <v>1477</v>
      </c>
      <c r="B754" t="s">
        <v>821</v>
      </c>
      <c r="C754">
        <v>288</v>
      </c>
      <c r="D754">
        <v>303</v>
      </c>
      <c r="E754">
        <v>324</v>
      </c>
      <c r="F754">
        <v>348</v>
      </c>
      <c r="G754">
        <v>375</v>
      </c>
      <c r="H754">
        <v>415</v>
      </c>
      <c r="I754">
        <v>442</v>
      </c>
      <c r="J754">
        <v>466</v>
      </c>
      <c r="K754">
        <v>494</v>
      </c>
      <c r="L754">
        <v>524</v>
      </c>
      <c r="M754">
        <v>548</v>
      </c>
      <c r="N754">
        <v>575</v>
      </c>
      <c r="O754">
        <v>291</v>
      </c>
      <c r="P754">
        <v>291</v>
      </c>
      <c r="Q754">
        <v>291</v>
      </c>
      <c r="R754">
        <v>291</v>
      </c>
      <c r="S754">
        <v>291</v>
      </c>
      <c r="T754">
        <v>307</v>
      </c>
      <c r="U754">
        <v>307</v>
      </c>
      <c r="V754">
        <v>307</v>
      </c>
      <c r="W754">
        <v>307</v>
      </c>
      <c r="X754">
        <v>307</v>
      </c>
      <c r="Y754">
        <v>307</v>
      </c>
      <c r="Z754">
        <v>307</v>
      </c>
    </row>
    <row r="755" spans="1:26" x14ac:dyDescent="0.25">
      <c r="A755">
        <v>1478</v>
      </c>
      <c r="B755" t="s">
        <v>822</v>
      </c>
      <c r="C755">
        <v>0</v>
      </c>
      <c r="D755">
        <v>3</v>
      </c>
      <c r="E755">
        <v>8</v>
      </c>
      <c r="F755">
        <v>14</v>
      </c>
      <c r="G755">
        <v>20</v>
      </c>
      <c r="H755">
        <v>27</v>
      </c>
      <c r="I755">
        <v>33</v>
      </c>
      <c r="J755">
        <v>38</v>
      </c>
      <c r="K755">
        <v>44</v>
      </c>
      <c r="L755">
        <v>51</v>
      </c>
      <c r="M755">
        <v>57</v>
      </c>
      <c r="N755">
        <v>63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1479</v>
      </c>
      <c r="B756" t="s">
        <v>823</v>
      </c>
      <c r="C756">
        <v>0</v>
      </c>
      <c r="D756">
        <v>15</v>
      </c>
      <c r="E756">
        <v>36</v>
      </c>
      <c r="F756">
        <v>60</v>
      </c>
      <c r="G756">
        <v>87</v>
      </c>
      <c r="H756">
        <v>117</v>
      </c>
      <c r="I756">
        <v>144</v>
      </c>
      <c r="J756">
        <v>168</v>
      </c>
      <c r="K756">
        <v>196</v>
      </c>
      <c r="L756">
        <v>226</v>
      </c>
      <c r="M756">
        <v>250</v>
      </c>
      <c r="N756">
        <v>277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1480</v>
      </c>
      <c r="B757" t="s">
        <v>824</v>
      </c>
      <c r="C757">
        <v>0</v>
      </c>
      <c r="D757">
        <v>6</v>
      </c>
      <c r="E757">
        <v>15</v>
      </c>
      <c r="F757">
        <v>25</v>
      </c>
      <c r="G757">
        <v>36</v>
      </c>
      <c r="H757">
        <v>48</v>
      </c>
      <c r="I757">
        <v>59</v>
      </c>
      <c r="J757">
        <v>69</v>
      </c>
      <c r="K757">
        <v>80</v>
      </c>
      <c r="L757">
        <v>92</v>
      </c>
      <c r="M757">
        <v>102</v>
      </c>
      <c r="N757">
        <v>113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1481</v>
      </c>
      <c r="B758" t="s">
        <v>825</v>
      </c>
      <c r="C758">
        <v>0</v>
      </c>
      <c r="D758">
        <v>12</v>
      </c>
      <c r="E758">
        <v>28</v>
      </c>
      <c r="F758">
        <v>2219</v>
      </c>
      <c r="G758">
        <v>610</v>
      </c>
      <c r="H758">
        <v>633</v>
      </c>
      <c r="I758">
        <v>654</v>
      </c>
      <c r="J758">
        <v>673</v>
      </c>
      <c r="K758">
        <v>694</v>
      </c>
      <c r="L758">
        <v>717</v>
      </c>
      <c r="M758">
        <v>755</v>
      </c>
      <c r="N758">
        <v>776</v>
      </c>
      <c r="O758">
        <v>548</v>
      </c>
      <c r="P758">
        <v>548</v>
      </c>
      <c r="Q758">
        <v>548</v>
      </c>
      <c r="R758">
        <v>548</v>
      </c>
      <c r="S758">
        <v>548</v>
      </c>
      <c r="T758">
        <v>548</v>
      </c>
      <c r="U758">
        <v>548</v>
      </c>
      <c r="V758">
        <v>548</v>
      </c>
      <c r="W758">
        <v>548</v>
      </c>
      <c r="X758">
        <v>548</v>
      </c>
      <c r="Y758">
        <v>579</v>
      </c>
      <c r="Z758">
        <v>579</v>
      </c>
    </row>
    <row r="759" spans="1:26" x14ac:dyDescent="0.25">
      <c r="A759">
        <v>1482</v>
      </c>
      <c r="B759" t="s">
        <v>826</v>
      </c>
      <c r="C759">
        <v>41976</v>
      </c>
      <c r="D759">
        <v>41993</v>
      </c>
      <c r="E759">
        <v>42017</v>
      </c>
      <c r="F759">
        <v>42044</v>
      </c>
      <c r="G759">
        <v>42075</v>
      </c>
      <c r="H759">
        <v>42109</v>
      </c>
      <c r="I759">
        <v>42140</v>
      </c>
      <c r="J759">
        <v>42167</v>
      </c>
      <c r="K759">
        <v>42198</v>
      </c>
      <c r="L759">
        <v>42232</v>
      </c>
      <c r="M759">
        <v>42260</v>
      </c>
      <c r="N759">
        <v>42290</v>
      </c>
      <c r="O759">
        <v>51070</v>
      </c>
      <c r="P759">
        <v>51202</v>
      </c>
      <c r="Q759">
        <v>51335</v>
      </c>
      <c r="R759">
        <v>51601</v>
      </c>
      <c r="S759">
        <v>51733</v>
      </c>
      <c r="T759">
        <v>51999</v>
      </c>
      <c r="U759">
        <v>51999</v>
      </c>
      <c r="V759">
        <v>51999</v>
      </c>
      <c r="W759">
        <v>51999</v>
      </c>
      <c r="X759">
        <v>51999</v>
      </c>
      <c r="Y759">
        <v>52264</v>
      </c>
      <c r="Z759">
        <v>52663</v>
      </c>
    </row>
    <row r="760" spans="1:26" x14ac:dyDescent="0.25">
      <c r="A760">
        <v>1483</v>
      </c>
      <c r="B760" t="s">
        <v>827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1484</v>
      </c>
      <c r="B761" t="s">
        <v>828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1485</v>
      </c>
      <c r="B762" t="s">
        <v>829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1486</v>
      </c>
      <c r="B763" t="s">
        <v>830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1487</v>
      </c>
      <c r="B764" t="s">
        <v>831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1488</v>
      </c>
      <c r="B765" t="s">
        <v>832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1</v>
      </c>
      <c r="P765">
        <v>1</v>
      </c>
      <c r="Q765">
        <v>2</v>
      </c>
      <c r="R765">
        <v>1</v>
      </c>
      <c r="S765">
        <v>2</v>
      </c>
      <c r="T765">
        <v>0</v>
      </c>
      <c r="U765">
        <v>0</v>
      </c>
      <c r="V765">
        <v>0</v>
      </c>
      <c r="W765">
        <v>1</v>
      </c>
      <c r="X765">
        <v>1</v>
      </c>
      <c r="Y765">
        <v>3</v>
      </c>
      <c r="Z765">
        <v>1</v>
      </c>
    </row>
    <row r="766" spans="1:26" x14ac:dyDescent="0.25">
      <c r="A766">
        <v>1489</v>
      </c>
      <c r="B766" t="s">
        <v>833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1490</v>
      </c>
      <c r="B767" t="s">
        <v>834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1491</v>
      </c>
      <c r="B768" t="s">
        <v>835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1492</v>
      </c>
      <c r="B769" t="s">
        <v>836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1493</v>
      </c>
      <c r="B770" t="s">
        <v>837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1494</v>
      </c>
      <c r="B771" t="s">
        <v>838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1495</v>
      </c>
      <c r="B772" t="s">
        <v>839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1496</v>
      </c>
      <c r="B773" t="s">
        <v>840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1497</v>
      </c>
      <c r="B774" t="s">
        <v>841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1498</v>
      </c>
      <c r="B775" t="s">
        <v>842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1499</v>
      </c>
      <c r="B776" t="s">
        <v>843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1500</v>
      </c>
      <c r="B777" t="s">
        <v>844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1</v>
      </c>
      <c r="P777">
        <v>1</v>
      </c>
      <c r="Q777">
        <v>2</v>
      </c>
      <c r="R777">
        <v>1</v>
      </c>
      <c r="S777">
        <v>2</v>
      </c>
      <c r="T777">
        <v>0</v>
      </c>
      <c r="U777">
        <v>0</v>
      </c>
      <c r="V777">
        <v>0</v>
      </c>
      <c r="W777">
        <v>1</v>
      </c>
      <c r="X777">
        <v>1</v>
      </c>
      <c r="Y777">
        <v>3</v>
      </c>
      <c r="Z777">
        <v>1</v>
      </c>
    </row>
    <row r="778" spans="1:26" x14ac:dyDescent="0.25">
      <c r="A778">
        <v>1501</v>
      </c>
      <c r="B778" t="s">
        <v>845</v>
      </c>
      <c r="C778">
        <v>132439</v>
      </c>
      <c r="D778">
        <v>152065</v>
      </c>
      <c r="E778">
        <v>159493</v>
      </c>
      <c r="F778">
        <v>151494</v>
      </c>
      <c r="G778">
        <v>155168</v>
      </c>
      <c r="H778">
        <v>149544</v>
      </c>
      <c r="I778">
        <v>152009</v>
      </c>
      <c r="J778">
        <v>161461</v>
      </c>
      <c r="K778">
        <v>156916</v>
      </c>
      <c r="L778">
        <v>161078</v>
      </c>
      <c r="M778">
        <v>169206</v>
      </c>
      <c r="N778">
        <v>181295</v>
      </c>
      <c r="O778">
        <v>158377</v>
      </c>
      <c r="P778">
        <v>149583</v>
      </c>
      <c r="Q778">
        <v>145598</v>
      </c>
      <c r="R778">
        <v>163087</v>
      </c>
      <c r="S778">
        <v>148586</v>
      </c>
      <c r="T778">
        <v>143744</v>
      </c>
      <c r="U778">
        <v>164876</v>
      </c>
      <c r="V778">
        <v>156006</v>
      </c>
      <c r="W778">
        <v>166133</v>
      </c>
      <c r="X778">
        <v>166294</v>
      </c>
      <c r="Y778">
        <v>175704</v>
      </c>
      <c r="Z778">
        <v>186537</v>
      </c>
    </row>
    <row r="779" spans="1:26" x14ac:dyDescent="0.25">
      <c r="A779">
        <v>1502</v>
      </c>
      <c r="B779" t="s">
        <v>648</v>
      </c>
      <c r="C779">
        <v>108425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22607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1503</v>
      </c>
      <c r="B780" t="s">
        <v>647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1504</v>
      </c>
      <c r="B781" t="s">
        <v>649</v>
      </c>
      <c r="C781">
        <v>16</v>
      </c>
      <c r="D781">
        <v>16</v>
      </c>
      <c r="E781">
        <v>16</v>
      </c>
      <c r="F781">
        <v>16</v>
      </c>
      <c r="G781">
        <v>16</v>
      </c>
      <c r="H781">
        <v>16</v>
      </c>
      <c r="I781">
        <v>16</v>
      </c>
      <c r="J781">
        <v>16</v>
      </c>
      <c r="K781">
        <v>16</v>
      </c>
      <c r="L781">
        <v>16</v>
      </c>
      <c r="M781">
        <v>16</v>
      </c>
      <c r="N781">
        <v>16</v>
      </c>
      <c r="O781">
        <v>175</v>
      </c>
      <c r="P781">
        <v>34</v>
      </c>
      <c r="Q781">
        <v>15</v>
      </c>
      <c r="R781">
        <v>10</v>
      </c>
      <c r="S781">
        <v>8</v>
      </c>
      <c r="T781">
        <v>12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1510</v>
      </c>
      <c r="B782" t="s">
        <v>866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1511</v>
      </c>
      <c r="B783" t="s">
        <v>846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1512</v>
      </c>
      <c r="B784" t="s">
        <v>847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1513</v>
      </c>
      <c r="B785" t="s">
        <v>848</v>
      </c>
      <c r="C785">
        <v>1893</v>
      </c>
      <c r="D785">
        <v>1893</v>
      </c>
      <c r="E785">
        <v>1893</v>
      </c>
      <c r="F785">
        <v>1893</v>
      </c>
      <c r="G785">
        <v>1893</v>
      </c>
      <c r="H785">
        <v>1893</v>
      </c>
      <c r="I785">
        <v>1893</v>
      </c>
      <c r="J785">
        <v>1893</v>
      </c>
      <c r="K785">
        <v>1893</v>
      </c>
      <c r="L785">
        <v>1893</v>
      </c>
      <c r="M785">
        <v>1893</v>
      </c>
      <c r="N785">
        <v>1893</v>
      </c>
      <c r="O785">
        <v>2748</v>
      </c>
      <c r="P785">
        <v>2723</v>
      </c>
      <c r="Q785">
        <v>3167</v>
      </c>
      <c r="R785">
        <v>7124</v>
      </c>
      <c r="S785">
        <v>1323</v>
      </c>
      <c r="T785">
        <v>2606</v>
      </c>
      <c r="U785">
        <v>3284</v>
      </c>
      <c r="V785">
        <v>2969</v>
      </c>
      <c r="W785">
        <v>5366</v>
      </c>
      <c r="X785">
        <v>2268</v>
      </c>
      <c r="Y785">
        <v>2187</v>
      </c>
      <c r="Z785">
        <v>1736</v>
      </c>
    </row>
    <row r="786" spans="1:26" x14ac:dyDescent="0.25">
      <c r="A786">
        <v>1515</v>
      </c>
      <c r="B786" t="s">
        <v>850</v>
      </c>
      <c r="C786">
        <v>3</v>
      </c>
      <c r="D786">
        <v>3</v>
      </c>
      <c r="E786">
        <v>3</v>
      </c>
      <c r="F786">
        <v>3</v>
      </c>
      <c r="G786">
        <v>3</v>
      </c>
      <c r="H786">
        <v>3</v>
      </c>
      <c r="I786">
        <v>2</v>
      </c>
      <c r="J786">
        <v>2</v>
      </c>
      <c r="K786">
        <v>2</v>
      </c>
      <c r="L786">
        <v>2</v>
      </c>
      <c r="M786">
        <v>2</v>
      </c>
      <c r="N786">
        <v>2</v>
      </c>
      <c r="O786">
        <v>0</v>
      </c>
      <c r="P786">
        <v>2</v>
      </c>
      <c r="Q786">
        <v>12</v>
      </c>
      <c r="R786">
        <v>7</v>
      </c>
      <c r="S786">
        <v>9</v>
      </c>
      <c r="T786">
        <v>6</v>
      </c>
      <c r="U786">
        <v>4</v>
      </c>
      <c r="V786">
        <v>6</v>
      </c>
      <c r="W786">
        <v>7</v>
      </c>
      <c r="X786">
        <v>7</v>
      </c>
      <c r="Y786">
        <v>8</v>
      </c>
      <c r="Z786">
        <v>7</v>
      </c>
    </row>
    <row r="787" spans="1:26" x14ac:dyDescent="0.25">
      <c r="A787">
        <v>1516</v>
      </c>
      <c r="B787" t="s">
        <v>1009</v>
      </c>
      <c r="C787">
        <v>52</v>
      </c>
      <c r="D787">
        <v>52</v>
      </c>
      <c r="E787">
        <v>52</v>
      </c>
      <c r="F787">
        <v>52</v>
      </c>
      <c r="G787">
        <v>52</v>
      </c>
      <c r="H787">
        <v>52</v>
      </c>
      <c r="I787">
        <v>52</v>
      </c>
      <c r="J787">
        <v>52</v>
      </c>
      <c r="K787">
        <v>52</v>
      </c>
      <c r="L787">
        <v>52</v>
      </c>
      <c r="M787">
        <v>52</v>
      </c>
      <c r="N787">
        <v>52</v>
      </c>
      <c r="O787">
        <v>53</v>
      </c>
      <c r="P787">
        <v>33</v>
      </c>
      <c r="Q787">
        <v>67</v>
      </c>
      <c r="R787">
        <v>154</v>
      </c>
      <c r="S787">
        <v>55</v>
      </c>
      <c r="T787">
        <v>253</v>
      </c>
      <c r="U787">
        <v>191</v>
      </c>
      <c r="V787">
        <v>42</v>
      </c>
      <c r="W787">
        <v>50</v>
      </c>
      <c r="X787">
        <v>128</v>
      </c>
      <c r="Y787">
        <v>73</v>
      </c>
      <c r="Z787">
        <v>43</v>
      </c>
    </row>
    <row r="788" spans="1:26" x14ac:dyDescent="0.25">
      <c r="A788">
        <v>1517</v>
      </c>
      <c r="B788" t="s">
        <v>1010</v>
      </c>
      <c r="C788">
        <v>3</v>
      </c>
      <c r="D788">
        <v>3</v>
      </c>
      <c r="E788">
        <v>3</v>
      </c>
      <c r="F788">
        <v>3</v>
      </c>
      <c r="G788">
        <v>3</v>
      </c>
      <c r="H788">
        <v>3</v>
      </c>
      <c r="I788">
        <v>3</v>
      </c>
      <c r="J788">
        <v>3</v>
      </c>
      <c r="K788">
        <v>3</v>
      </c>
      <c r="L788">
        <v>3</v>
      </c>
      <c r="M788">
        <v>3</v>
      </c>
      <c r="N788">
        <v>3</v>
      </c>
      <c r="O788">
        <v>47</v>
      </c>
      <c r="P788">
        <v>3</v>
      </c>
      <c r="Q788">
        <v>5</v>
      </c>
      <c r="R788">
        <v>27</v>
      </c>
      <c r="S788">
        <v>9</v>
      </c>
      <c r="T788">
        <v>6</v>
      </c>
      <c r="U788">
        <v>22</v>
      </c>
      <c r="V788">
        <v>10</v>
      </c>
      <c r="W788">
        <v>6</v>
      </c>
      <c r="X788">
        <v>4</v>
      </c>
      <c r="Y788">
        <v>2</v>
      </c>
      <c r="Z788">
        <v>1</v>
      </c>
    </row>
    <row r="789" spans="1:26" x14ac:dyDescent="0.25">
      <c r="A789">
        <v>1518</v>
      </c>
      <c r="B789" t="s">
        <v>853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1519</v>
      </c>
      <c r="B790" t="s">
        <v>1011</v>
      </c>
      <c r="C790">
        <v>26</v>
      </c>
      <c r="D790">
        <v>26</v>
      </c>
      <c r="E790">
        <v>26</v>
      </c>
      <c r="F790">
        <v>26</v>
      </c>
      <c r="G790">
        <v>26</v>
      </c>
      <c r="H790">
        <v>26</v>
      </c>
      <c r="I790">
        <v>26</v>
      </c>
      <c r="J790">
        <v>26</v>
      </c>
      <c r="K790">
        <v>26</v>
      </c>
      <c r="L790">
        <v>26</v>
      </c>
      <c r="M790">
        <v>26</v>
      </c>
      <c r="N790">
        <v>26</v>
      </c>
      <c r="O790">
        <v>37</v>
      </c>
      <c r="P790">
        <v>38</v>
      </c>
      <c r="Q790">
        <v>52</v>
      </c>
      <c r="R790">
        <v>57</v>
      </c>
      <c r="S790">
        <v>52</v>
      </c>
      <c r="T790">
        <v>61</v>
      </c>
      <c r="U790">
        <v>44</v>
      </c>
      <c r="V790">
        <v>33</v>
      </c>
      <c r="W790">
        <v>58</v>
      </c>
      <c r="X790">
        <v>111</v>
      </c>
      <c r="Y790">
        <v>58</v>
      </c>
      <c r="Z790">
        <v>57</v>
      </c>
    </row>
    <row r="791" spans="1:26" x14ac:dyDescent="0.25">
      <c r="A791">
        <v>1520</v>
      </c>
      <c r="B791" t="s">
        <v>855</v>
      </c>
      <c r="C791">
        <v>3414</v>
      </c>
      <c r="D791">
        <v>4777</v>
      </c>
      <c r="E791">
        <v>5460</v>
      </c>
      <c r="F791">
        <v>6143</v>
      </c>
      <c r="G791">
        <v>6825</v>
      </c>
      <c r="H791">
        <v>6143</v>
      </c>
      <c r="I791">
        <v>5460</v>
      </c>
      <c r="J791">
        <v>6143</v>
      </c>
      <c r="K791">
        <v>6825</v>
      </c>
      <c r="L791">
        <v>5460</v>
      </c>
      <c r="M791">
        <v>6143</v>
      </c>
      <c r="N791">
        <v>5460</v>
      </c>
      <c r="O791">
        <v>2389</v>
      </c>
      <c r="P791">
        <v>1907</v>
      </c>
      <c r="Q791">
        <v>6359</v>
      </c>
      <c r="R791">
        <v>2767</v>
      </c>
      <c r="S791">
        <v>5751</v>
      </c>
      <c r="T791">
        <v>6254</v>
      </c>
      <c r="U791">
        <v>7171</v>
      </c>
      <c r="V791">
        <v>3869</v>
      </c>
      <c r="W791">
        <v>3142</v>
      </c>
      <c r="X791">
        <v>7848</v>
      </c>
      <c r="Y791">
        <v>4635</v>
      </c>
      <c r="Z791">
        <v>2692</v>
      </c>
    </row>
    <row r="792" spans="1:26" x14ac:dyDescent="0.25">
      <c r="A792">
        <v>1521</v>
      </c>
      <c r="B792" t="s">
        <v>856</v>
      </c>
      <c r="C792">
        <v>1566</v>
      </c>
      <c r="D792">
        <v>1958</v>
      </c>
      <c r="E792">
        <v>2741</v>
      </c>
      <c r="F792">
        <v>3133</v>
      </c>
      <c r="G792">
        <v>3524</v>
      </c>
      <c r="H792">
        <v>3524</v>
      </c>
      <c r="I792">
        <v>3133</v>
      </c>
      <c r="J792">
        <v>2741</v>
      </c>
      <c r="K792">
        <v>3524</v>
      </c>
      <c r="L792">
        <v>3524</v>
      </c>
      <c r="M792">
        <v>3916</v>
      </c>
      <c r="N792">
        <v>5874</v>
      </c>
      <c r="O792">
        <v>1015</v>
      </c>
      <c r="P792">
        <v>989</v>
      </c>
      <c r="Q792">
        <v>3015</v>
      </c>
      <c r="R792">
        <v>1508</v>
      </c>
      <c r="S792">
        <v>2457</v>
      </c>
      <c r="T792">
        <v>1657</v>
      </c>
      <c r="U792">
        <v>1439</v>
      </c>
      <c r="V792">
        <v>3111</v>
      </c>
      <c r="W792">
        <v>2120</v>
      </c>
      <c r="X792">
        <v>3935</v>
      </c>
      <c r="Y792">
        <v>3109</v>
      </c>
      <c r="Z792">
        <v>11833</v>
      </c>
    </row>
    <row r="793" spans="1:26" x14ac:dyDescent="0.25">
      <c r="A793">
        <v>1522</v>
      </c>
      <c r="B793" t="s">
        <v>857</v>
      </c>
      <c r="C793">
        <v>100</v>
      </c>
      <c r="D793">
        <v>100</v>
      </c>
      <c r="E793">
        <v>100</v>
      </c>
      <c r="F793">
        <v>100</v>
      </c>
      <c r="G793">
        <v>100</v>
      </c>
      <c r="H793">
        <v>100</v>
      </c>
      <c r="I793">
        <v>100</v>
      </c>
      <c r="J793">
        <v>100</v>
      </c>
      <c r="K793">
        <v>100</v>
      </c>
      <c r="L793">
        <v>100</v>
      </c>
      <c r="M793">
        <v>100</v>
      </c>
      <c r="N793">
        <v>100</v>
      </c>
      <c r="O793">
        <v>104</v>
      </c>
      <c r="P793">
        <v>101</v>
      </c>
      <c r="Q793">
        <v>101</v>
      </c>
      <c r="R793">
        <v>102</v>
      </c>
      <c r="S793">
        <v>137</v>
      </c>
      <c r="T793">
        <v>102</v>
      </c>
      <c r="U793">
        <v>102</v>
      </c>
      <c r="V793">
        <v>117</v>
      </c>
      <c r="W793">
        <v>118</v>
      </c>
      <c r="X793">
        <v>136</v>
      </c>
      <c r="Y793">
        <v>119</v>
      </c>
      <c r="Z793">
        <v>66</v>
      </c>
    </row>
    <row r="794" spans="1:26" x14ac:dyDescent="0.25">
      <c r="A794">
        <v>1523</v>
      </c>
      <c r="B794" t="s">
        <v>858</v>
      </c>
      <c r="C794">
        <v>100</v>
      </c>
      <c r="D794">
        <v>100</v>
      </c>
      <c r="E794">
        <v>100</v>
      </c>
      <c r="F794">
        <v>100</v>
      </c>
      <c r="G794">
        <v>100</v>
      </c>
      <c r="H794">
        <v>100</v>
      </c>
      <c r="I794">
        <v>100</v>
      </c>
      <c r="J794">
        <v>100</v>
      </c>
      <c r="K794">
        <v>100</v>
      </c>
      <c r="L794">
        <v>100</v>
      </c>
      <c r="M794">
        <v>100</v>
      </c>
      <c r="N794">
        <v>100</v>
      </c>
      <c r="O794">
        <v>104</v>
      </c>
      <c r="P794">
        <v>97</v>
      </c>
      <c r="Q794">
        <v>103</v>
      </c>
      <c r="R794">
        <v>102</v>
      </c>
      <c r="S794">
        <v>103</v>
      </c>
      <c r="T794">
        <v>103</v>
      </c>
      <c r="U794">
        <v>103</v>
      </c>
      <c r="V794">
        <v>103</v>
      </c>
      <c r="W794">
        <v>97</v>
      </c>
      <c r="X794">
        <v>95</v>
      </c>
      <c r="Y794">
        <v>96</v>
      </c>
      <c r="Z794">
        <v>0</v>
      </c>
    </row>
    <row r="795" spans="1:26" x14ac:dyDescent="0.25">
      <c r="A795">
        <v>1527</v>
      </c>
      <c r="B795" t="s">
        <v>868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2</v>
      </c>
      <c r="P795">
        <v>2</v>
      </c>
      <c r="Q795">
        <v>2</v>
      </c>
      <c r="R795">
        <v>3</v>
      </c>
      <c r="S795">
        <v>2</v>
      </c>
      <c r="T795">
        <v>2</v>
      </c>
      <c r="U795">
        <v>3</v>
      </c>
      <c r="V795">
        <v>2</v>
      </c>
      <c r="W795">
        <v>4</v>
      </c>
      <c r="X795">
        <v>3</v>
      </c>
      <c r="Y795">
        <v>2</v>
      </c>
      <c r="Z795">
        <v>7</v>
      </c>
    </row>
    <row r="796" spans="1:26" x14ac:dyDescent="0.25">
      <c r="A796">
        <v>1528</v>
      </c>
      <c r="B796" t="s">
        <v>866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1529</v>
      </c>
      <c r="B797" t="s">
        <v>866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1530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1531</v>
      </c>
      <c r="B799" t="s">
        <v>867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1532</v>
      </c>
      <c r="B800" t="s">
        <v>869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8</v>
      </c>
      <c r="P800">
        <v>6</v>
      </c>
      <c r="Q800">
        <v>8</v>
      </c>
      <c r="R800">
        <v>5</v>
      </c>
      <c r="S800">
        <v>6</v>
      </c>
      <c r="T800">
        <v>6</v>
      </c>
      <c r="U800">
        <v>6</v>
      </c>
      <c r="V800">
        <v>0</v>
      </c>
      <c r="W800">
        <v>5</v>
      </c>
      <c r="X800">
        <v>6</v>
      </c>
      <c r="Y800">
        <v>7</v>
      </c>
      <c r="Z800">
        <v>6</v>
      </c>
    </row>
    <row r="801" spans="1:26" x14ac:dyDescent="0.25">
      <c r="A801">
        <v>1533</v>
      </c>
      <c r="B801" t="s">
        <v>869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1534</v>
      </c>
      <c r="B802" t="s">
        <v>870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1535</v>
      </c>
      <c r="B803" t="s">
        <v>870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1536</v>
      </c>
      <c r="B804" t="s">
        <v>870</v>
      </c>
      <c r="C804">
        <v>2</v>
      </c>
      <c r="D804">
        <v>2</v>
      </c>
      <c r="E804">
        <v>2</v>
      </c>
      <c r="F804">
        <v>2</v>
      </c>
      <c r="G804">
        <v>2</v>
      </c>
      <c r="H804">
        <v>2</v>
      </c>
      <c r="I804">
        <v>2</v>
      </c>
      <c r="J804">
        <v>2</v>
      </c>
      <c r="K804">
        <v>2</v>
      </c>
      <c r="L804">
        <v>2</v>
      </c>
      <c r="M804">
        <v>2</v>
      </c>
      <c r="N804">
        <v>2</v>
      </c>
      <c r="O804">
        <v>2</v>
      </c>
      <c r="P804">
        <v>2</v>
      </c>
      <c r="Q804">
        <v>2</v>
      </c>
      <c r="R804">
        <v>2</v>
      </c>
      <c r="S804">
        <v>2</v>
      </c>
      <c r="T804">
        <v>2</v>
      </c>
      <c r="U804">
        <v>1</v>
      </c>
      <c r="V804">
        <v>0</v>
      </c>
      <c r="W804">
        <v>0</v>
      </c>
      <c r="X804">
        <v>0</v>
      </c>
      <c r="Y804">
        <v>0</v>
      </c>
      <c r="Z804">
        <v>1</v>
      </c>
    </row>
    <row r="805" spans="1:26" x14ac:dyDescent="0.25">
      <c r="A805">
        <v>1537</v>
      </c>
      <c r="B805" t="s">
        <v>870</v>
      </c>
      <c r="C805">
        <v>2</v>
      </c>
      <c r="D805">
        <v>2</v>
      </c>
      <c r="E805">
        <v>2</v>
      </c>
      <c r="F805">
        <v>2</v>
      </c>
      <c r="G805">
        <v>1</v>
      </c>
      <c r="H805">
        <v>1</v>
      </c>
      <c r="I805">
        <v>3</v>
      </c>
      <c r="J805">
        <v>2</v>
      </c>
      <c r="K805">
        <v>2</v>
      </c>
      <c r="L805">
        <v>2</v>
      </c>
      <c r="M805">
        <v>1</v>
      </c>
      <c r="N805">
        <v>2</v>
      </c>
      <c r="O805">
        <v>1</v>
      </c>
      <c r="P805">
        <v>2</v>
      </c>
      <c r="Q805">
        <v>2</v>
      </c>
      <c r="R805">
        <v>2</v>
      </c>
      <c r="S805">
        <v>1</v>
      </c>
      <c r="T805">
        <v>1</v>
      </c>
      <c r="U805">
        <v>3</v>
      </c>
      <c r="V805">
        <v>2</v>
      </c>
      <c r="W805">
        <v>2</v>
      </c>
      <c r="X805">
        <v>2</v>
      </c>
      <c r="Y805">
        <v>1</v>
      </c>
      <c r="Z805">
        <v>20</v>
      </c>
    </row>
    <row r="806" spans="1:26" x14ac:dyDescent="0.25">
      <c r="A806">
        <v>1538</v>
      </c>
      <c r="B806" t="s">
        <v>870</v>
      </c>
      <c r="C806">
        <v>2</v>
      </c>
      <c r="D806">
        <v>3</v>
      </c>
      <c r="E806">
        <v>5</v>
      </c>
      <c r="F806">
        <v>2</v>
      </c>
      <c r="G806">
        <v>2</v>
      </c>
      <c r="H806">
        <v>2</v>
      </c>
      <c r="I806">
        <v>2</v>
      </c>
      <c r="J806">
        <v>2</v>
      </c>
      <c r="K806">
        <v>2</v>
      </c>
      <c r="L806">
        <v>2</v>
      </c>
      <c r="M806">
        <v>2</v>
      </c>
      <c r="N806">
        <v>2</v>
      </c>
      <c r="O806">
        <v>3</v>
      </c>
      <c r="P806">
        <v>3</v>
      </c>
      <c r="Q806">
        <v>5</v>
      </c>
      <c r="R806">
        <v>2</v>
      </c>
      <c r="S806">
        <v>2</v>
      </c>
      <c r="T806">
        <v>2</v>
      </c>
      <c r="U806">
        <v>2</v>
      </c>
      <c r="V806">
        <v>2</v>
      </c>
      <c r="W806">
        <v>0</v>
      </c>
      <c r="X806">
        <v>3</v>
      </c>
      <c r="Y806">
        <v>2</v>
      </c>
      <c r="Z806">
        <v>2</v>
      </c>
    </row>
    <row r="807" spans="1:26" x14ac:dyDescent="0.25">
      <c r="A807">
        <v>1540</v>
      </c>
      <c r="B807" t="s">
        <v>866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1541</v>
      </c>
      <c r="B808" t="s">
        <v>870</v>
      </c>
      <c r="C808">
        <v>2</v>
      </c>
      <c r="D808">
        <v>2</v>
      </c>
      <c r="E808">
        <v>2</v>
      </c>
      <c r="F808">
        <v>1</v>
      </c>
      <c r="G808">
        <v>1</v>
      </c>
      <c r="H808">
        <v>1</v>
      </c>
      <c r="I808">
        <v>2</v>
      </c>
      <c r="J808">
        <v>2</v>
      </c>
      <c r="K808">
        <v>5</v>
      </c>
      <c r="L808">
        <v>1</v>
      </c>
      <c r="M808">
        <v>1</v>
      </c>
      <c r="N808">
        <v>2</v>
      </c>
      <c r="O808">
        <v>1</v>
      </c>
      <c r="P808">
        <v>2</v>
      </c>
      <c r="Q808">
        <v>2</v>
      </c>
      <c r="R808">
        <v>1</v>
      </c>
      <c r="S808">
        <v>1</v>
      </c>
      <c r="T808">
        <v>1</v>
      </c>
      <c r="U808">
        <v>2</v>
      </c>
      <c r="V808">
        <v>2</v>
      </c>
      <c r="W808">
        <v>5</v>
      </c>
      <c r="X808">
        <v>1</v>
      </c>
      <c r="Y808">
        <v>1</v>
      </c>
      <c r="Z808">
        <v>6</v>
      </c>
    </row>
    <row r="809" spans="1:26" x14ac:dyDescent="0.25">
      <c r="A809">
        <v>1542</v>
      </c>
      <c r="B809" t="s">
        <v>754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1543</v>
      </c>
      <c r="B810" t="s">
        <v>624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1545</v>
      </c>
      <c r="B811" t="s">
        <v>873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25</v>
      </c>
      <c r="P811">
        <v>33</v>
      </c>
      <c r="Q811">
        <v>54</v>
      </c>
      <c r="R811">
        <v>43</v>
      </c>
      <c r="S811">
        <v>0</v>
      </c>
      <c r="T811">
        <v>15</v>
      </c>
      <c r="U811">
        <v>73</v>
      </c>
      <c r="V811">
        <v>83</v>
      </c>
      <c r="W811">
        <v>17</v>
      </c>
      <c r="X811">
        <v>0</v>
      </c>
      <c r="Y811">
        <v>59</v>
      </c>
      <c r="Z811">
        <v>86</v>
      </c>
    </row>
    <row r="812" spans="1:26" x14ac:dyDescent="0.25">
      <c r="A812">
        <v>1550</v>
      </c>
      <c r="B812" t="s">
        <v>755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232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1551</v>
      </c>
      <c r="B813" t="s">
        <v>755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1552</v>
      </c>
      <c r="B814" t="s">
        <v>631</v>
      </c>
      <c r="C814">
        <v>490</v>
      </c>
      <c r="D814">
        <v>490</v>
      </c>
      <c r="E814">
        <v>490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264</v>
      </c>
      <c r="P814">
        <v>1600</v>
      </c>
      <c r="Q814">
        <v>107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1553</v>
      </c>
      <c r="B815" t="s">
        <v>631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1554</v>
      </c>
      <c r="B816" t="s">
        <v>357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4979</v>
      </c>
      <c r="Q816">
        <v>-180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1555</v>
      </c>
      <c r="B817" t="s">
        <v>357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1556</v>
      </c>
      <c r="B818" t="s">
        <v>591</v>
      </c>
      <c r="C818">
        <v>121</v>
      </c>
      <c r="D818">
        <v>121</v>
      </c>
      <c r="E818">
        <v>133</v>
      </c>
      <c r="F818">
        <v>115</v>
      </c>
      <c r="G818">
        <v>127</v>
      </c>
      <c r="H818">
        <v>121</v>
      </c>
      <c r="I818">
        <v>49</v>
      </c>
      <c r="J818">
        <v>133</v>
      </c>
      <c r="K818">
        <v>133</v>
      </c>
      <c r="L818">
        <v>121</v>
      </c>
      <c r="M818">
        <v>121</v>
      </c>
      <c r="N818">
        <v>0</v>
      </c>
      <c r="O818">
        <v>95</v>
      </c>
      <c r="P818">
        <v>94</v>
      </c>
      <c r="Q818">
        <v>89</v>
      </c>
      <c r="R818">
        <v>72</v>
      </c>
      <c r="S818">
        <v>78</v>
      </c>
      <c r="T818">
        <v>79</v>
      </c>
      <c r="U818">
        <v>47</v>
      </c>
      <c r="V818">
        <v>162</v>
      </c>
      <c r="W818">
        <v>146</v>
      </c>
      <c r="X818">
        <v>172</v>
      </c>
      <c r="Y818">
        <v>63</v>
      </c>
      <c r="Z818">
        <v>0</v>
      </c>
    </row>
    <row r="819" spans="1:26" x14ac:dyDescent="0.25">
      <c r="A819">
        <v>1557</v>
      </c>
      <c r="B819" t="s">
        <v>590</v>
      </c>
      <c r="C819">
        <v>24</v>
      </c>
      <c r="D819">
        <v>25</v>
      </c>
      <c r="E819">
        <v>25</v>
      </c>
      <c r="F819">
        <v>24</v>
      </c>
      <c r="G819">
        <v>24</v>
      </c>
      <c r="H819">
        <v>25</v>
      </c>
      <c r="I819">
        <v>14</v>
      </c>
      <c r="J819">
        <v>26</v>
      </c>
      <c r="K819">
        <v>25</v>
      </c>
      <c r="L819">
        <v>25</v>
      </c>
      <c r="M819">
        <v>24</v>
      </c>
      <c r="N819">
        <v>0</v>
      </c>
      <c r="O819">
        <v>30</v>
      </c>
      <c r="P819">
        <v>27</v>
      </c>
      <c r="Q819">
        <v>37</v>
      </c>
      <c r="R819">
        <v>28</v>
      </c>
      <c r="S819">
        <v>38</v>
      </c>
      <c r="T819">
        <v>39</v>
      </c>
      <c r="U819">
        <v>19</v>
      </c>
      <c r="V819">
        <v>43</v>
      </c>
      <c r="W819">
        <v>31</v>
      </c>
      <c r="X819">
        <v>23</v>
      </c>
      <c r="Y819">
        <v>12</v>
      </c>
      <c r="Z819">
        <v>0</v>
      </c>
    </row>
    <row r="820" spans="1:26" x14ac:dyDescent="0.25">
      <c r="A820">
        <v>1558</v>
      </c>
      <c r="B820" t="s">
        <v>589</v>
      </c>
      <c r="C820">
        <v>7</v>
      </c>
      <c r="D820">
        <v>7</v>
      </c>
      <c r="E820">
        <v>7</v>
      </c>
      <c r="F820">
        <v>7</v>
      </c>
      <c r="G820">
        <v>7</v>
      </c>
      <c r="H820">
        <v>7</v>
      </c>
      <c r="I820">
        <v>7</v>
      </c>
      <c r="J820">
        <v>7</v>
      </c>
      <c r="K820">
        <v>7</v>
      </c>
      <c r="L820">
        <v>7</v>
      </c>
      <c r="M820">
        <v>7</v>
      </c>
      <c r="N820">
        <v>7</v>
      </c>
      <c r="O820">
        <v>8</v>
      </c>
      <c r="P820">
        <v>4</v>
      </c>
      <c r="Q820">
        <v>10</v>
      </c>
      <c r="R820">
        <v>5</v>
      </c>
      <c r="S820">
        <v>5</v>
      </c>
      <c r="T820">
        <v>13</v>
      </c>
      <c r="U820">
        <v>14</v>
      </c>
      <c r="V820">
        <v>8</v>
      </c>
      <c r="W820">
        <v>7</v>
      </c>
      <c r="X820">
        <v>13</v>
      </c>
      <c r="Y820">
        <v>10</v>
      </c>
      <c r="Z820">
        <v>0</v>
      </c>
    </row>
    <row r="821" spans="1:26" x14ac:dyDescent="0.25">
      <c r="A821">
        <v>1562</v>
      </c>
      <c r="B821" t="s">
        <v>939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1563</v>
      </c>
      <c r="B822" t="s">
        <v>939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1564</v>
      </c>
      <c r="B823" t="s">
        <v>939</v>
      </c>
      <c r="C823">
        <v>97</v>
      </c>
      <c r="D823">
        <v>97</v>
      </c>
      <c r="E823">
        <v>97</v>
      </c>
      <c r="F823">
        <v>97</v>
      </c>
      <c r="G823">
        <v>97</v>
      </c>
      <c r="H823">
        <v>97</v>
      </c>
      <c r="I823">
        <v>97</v>
      </c>
      <c r="J823">
        <v>97</v>
      </c>
      <c r="K823">
        <v>97</v>
      </c>
      <c r="L823">
        <v>97</v>
      </c>
      <c r="M823">
        <v>97</v>
      </c>
      <c r="N823">
        <v>97</v>
      </c>
      <c r="O823">
        <v>97</v>
      </c>
      <c r="P823">
        <v>97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1565</v>
      </c>
      <c r="B824" t="s">
        <v>939</v>
      </c>
      <c r="C824">
        <v>97</v>
      </c>
      <c r="D824">
        <v>97</v>
      </c>
      <c r="E824">
        <v>97</v>
      </c>
      <c r="F824">
        <v>97</v>
      </c>
      <c r="G824">
        <v>97</v>
      </c>
      <c r="H824">
        <v>97</v>
      </c>
      <c r="I824">
        <v>97</v>
      </c>
      <c r="J824">
        <v>97</v>
      </c>
      <c r="K824">
        <v>97</v>
      </c>
      <c r="L824">
        <v>97</v>
      </c>
      <c r="M824">
        <v>97</v>
      </c>
      <c r="N824">
        <v>97</v>
      </c>
      <c r="O824">
        <v>97</v>
      </c>
      <c r="P824">
        <v>97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1566</v>
      </c>
      <c r="B825" t="s">
        <v>939</v>
      </c>
      <c r="C825">
        <v>97</v>
      </c>
      <c r="D825">
        <v>97</v>
      </c>
      <c r="E825">
        <v>97</v>
      </c>
      <c r="F825">
        <v>97</v>
      </c>
      <c r="G825">
        <v>97</v>
      </c>
      <c r="H825">
        <v>97</v>
      </c>
      <c r="I825">
        <v>97</v>
      </c>
      <c r="J825">
        <v>97</v>
      </c>
      <c r="K825">
        <v>97</v>
      </c>
      <c r="L825">
        <v>97</v>
      </c>
      <c r="M825">
        <v>97</v>
      </c>
      <c r="N825">
        <v>97</v>
      </c>
      <c r="O825">
        <v>97</v>
      </c>
      <c r="P825">
        <v>97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1567</v>
      </c>
      <c r="B826" t="s">
        <v>939</v>
      </c>
      <c r="C826">
        <v>97</v>
      </c>
      <c r="D826">
        <v>97</v>
      </c>
      <c r="E826">
        <v>97</v>
      </c>
      <c r="F826">
        <v>97</v>
      </c>
      <c r="G826">
        <v>97</v>
      </c>
      <c r="H826">
        <v>97</v>
      </c>
      <c r="I826">
        <v>97</v>
      </c>
      <c r="J826">
        <v>97</v>
      </c>
      <c r="K826">
        <v>97</v>
      </c>
      <c r="L826">
        <v>97</v>
      </c>
      <c r="M826">
        <v>97</v>
      </c>
      <c r="N826">
        <v>97</v>
      </c>
      <c r="O826">
        <v>97</v>
      </c>
      <c r="P826">
        <v>97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1568</v>
      </c>
      <c r="B827" t="s">
        <v>940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1569</v>
      </c>
      <c r="B828" t="s">
        <v>941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1570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1571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1571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1572</v>
      </c>
      <c r="B832" t="s">
        <v>939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1576</v>
      </c>
      <c r="B833" t="s">
        <v>945</v>
      </c>
      <c r="C833">
        <v>709541</v>
      </c>
      <c r="D833">
        <v>708755</v>
      </c>
      <c r="E833">
        <v>777022</v>
      </c>
      <c r="F833">
        <v>772795</v>
      </c>
      <c r="G833">
        <v>724830</v>
      </c>
      <c r="H833">
        <v>820088</v>
      </c>
      <c r="I833">
        <v>742769</v>
      </c>
      <c r="J833">
        <v>759558</v>
      </c>
      <c r="K833">
        <v>732930</v>
      </c>
      <c r="L833">
        <v>772333</v>
      </c>
      <c r="M833">
        <v>772432</v>
      </c>
      <c r="N833">
        <v>841892</v>
      </c>
      <c r="O833">
        <v>783900</v>
      </c>
      <c r="P833">
        <v>690044</v>
      </c>
      <c r="Q833">
        <v>754682</v>
      </c>
      <c r="R833">
        <v>764311</v>
      </c>
      <c r="S833">
        <v>719949</v>
      </c>
      <c r="T833">
        <v>814278</v>
      </c>
      <c r="U833">
        <v>783513</v>
      </c>
      <c r="V833">
        <v>737531</v>
      </c>
      <c r="W833">
        <v>706267</v>
      </c>
      <c r="X833">
        <v>753344</v>
      </c>
      <c r="Y833">
        <v>747151</v>
      </c>
      <c r="Z833">
        <v>891832</v>
      </c>
    </row>
    <row r="834" spans="1:26" x14ac:dyDescent="0.25">
      <c r="A834">
        <v>1577</v>
      </c>
      <c r="B834" t="s">
        <v>946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1578</v>
      </c>
      <c r="B835" t="s">
        <v>967</v>
      </c>
      <c r="C835">
        <v>70</v>
      </c>
      <c r="D835">
        <v>80</v>
      </c>
      <c r="E835">
        <v>100</v>
      </c>
      <c r="F835">
        <v>80</v>
      </c>
      <c r="G835">
        <v>80</v>
      </c>
      <c r="H835">
        <v>80</v>
      </c>
      <c r="I835">
        <v>90</v>
      </c>
      <c r="J835">
        <v>80</v>
      </c>
      <c r="K835">
        <v>100</v>
      </c>
      <c r="L835">
        <v>110</v>
      </c>
      <c r="M835">
        <v>80</v>
      </c>
      <c r="N835">
        <v>50</v>
      </c>
      <c r="O835">
        <v>0</v>
      </c>
      <c r="P835">
        <v>47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1579</v>
      </c>
      <c r="B836" t="s">
        <v>947</v>
      </c>
      <c r="C836">
        <v>14</v>
      </c>
      <c r="D836">
        <v>16</v>
      </c>
      <c r="E836">
        <v>20</v>
      </c>
      <c r="F836">
        <v>16</v>
      </c>
      <c r="G836">
        <v>16</v>
      </c>
      <c r="H836">
        <v>16</v>
      </c>
      <c r="I836">
        <v>18</v>
      </c>
      <c r="J836">
        <v>16</v>
      </c>
      <c r="K836">
        <v>20</v>
      </c>
      <c r="L836">
        <v>22</v>
      </c>
      <c r="M836">
        <v>16</v>
      </c>
      <c r="N836">
        <v>10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1580</v>
      </c>
      <c r="B837" t="s">
        <v>948</v>
      </c>
      <c r="C837">
        <v>14</v>
      </c>
      <c r="D837">
        <v>16</v>
      </c>
      <c r="E837">
        <v>20</v>
      </c>
      <c r="F837">
        <v>16</v>
      </c>
      <c r="G837">
        <v>16</v>
      </c>
      <c r="H837">
        <v>16</v>
      </c>
      <c r="I837">
        <v>18</v>
      </c>
      <c r="J837">
        <v>16</v>
      </c>
      <c r="K837">
        <v>20</v>
      </c>
      <c r="L837">
        <v>22</v>
      </c>
      <c r="M837">
        <v>16</v>
      </c>
      <c r="N837">
        <v>10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1581</v>
      </c>
      <c r="B838" t="s">
        <v>949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1582</v>
      </c>
      <c r="B839" t="s">
        <v>950</v>
      </c>
      <c r="C839">
        <v>8</v>
      </c>
      <c r="D839">
        <v>10</v>
      </c>
      <c r="E839">
        <v>12</v>
      </c>
      <c r="F839">
        <v>10</v>
      </c>
      <c r="G839">
        <v>10</v>
      </c>
      <c r="H839">
        <v>10</v>
      </c>
      <c r="I839">
        <v>11</v>
      </c>
      <c r="J839">
        <v>10</v>
      </c>
      <c r="K839">
        <v>12</v>
      </c>
      <c r="L839">
        <v>13</v>
      </c>
      <c r="M839">
        <v>10</v>
      </c>
      <c r="N839">
        <v>6</v>
      </c>
      <c r="O839">
        <v>133</v>
      </c>
      <c r="P839">
        <v>118</v>
      </c>
      <c r="Q839">
        <v>0</v>
      </c>
      <c r="R839">
        <v>0</v>
      </c>
      <c r="S839">
        <v>0</v>
      </c>
      <c r="T839">
        <v>25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1583</v>
      </c>
      <c r="B840" t="s">
        <v>951</v>
      </c>
      <c r="C840">
        <v>7</v>
      </c>
      <c r="D840">
        <v>8</v>
      </c>
      <c r="E840">
        <v>11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11</v>
      </c>
      <c r="L840">
        <v>12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1584</v>
      </c>
      <c r="B841" t="s">
        <v>952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1585</v>
      </c>
      <c r="B842" t="s">
        <v>953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1587</v>
      </c>
      <c r="B843" t="s">
        <v>955</v>
      </c>
      <c r="C843">
        <v>170696</v>
      </c>
      <c r="D843">
        <v>163832</v>
      </c>
      <c r="E843">
        <v>196614</v>
      </c>
      <c r="F843">
        <v>165267</v>
      </c>
      <c r="G843">
        <v>165312</v>
      </c>
      <c r="H843">
        <v>178111</v>
      </c>
      <c r="I843">
        <v>161240</v>
      </c>
      <c r="J843">
        <v>172370</v>
      </c>
      <c r="K843">
        <v>177196</v>
      </c>
      <c r="L843">
        <v>181275</v>
      </c>
      <c r="M843">
        <v>176539</v>
      </c>
      <c r="N843">
        <v>194697</v>
      </c>
      <c r="O843">
        <v>195464</v>
      </c>
      <c r="P843">
        <v>159234</v>
      </c>
      <c r="Q843">
        <v>174064</v>
      </c>
      <c r="R843">
        <v>166222</v>
      </c>
      <c r="S843">
        <v>177301</v>
      </c>
      <c r="T843">
        <v>169714</v>
      </c>
      <c r="U843">
        <v>177955</v>
      </c>
      <c r="V843">
        <v>179533</v>
      </c>
      <c r="W843">
        <v>196107</v>
      </c>
      <c r="X843">
        <v>197585</v>
      </c>
      <c r="Y843">
        <v>190313</v>
      </c>
      <c r="Z843">
        <v>201730</v>
      </c>
    </row>
    <row r="844" spans="1:26" x14ac:dyDescent="0.25">
      <c r="A844">
        <v>1588</v>
      </c>
      <c r="B844" t="s">
        <v>956</v>
      </c>
      <c r="C844">
        <v>41987</v>
      </c>
      <c r="D844">
        <v>31993</v>
      </c>
      <c r="E844">
        <v>41525</v>
      </c>
      <c r="F844">
        <v>35139</v>
      </c>
      <c r="G844">
        <v>30180</v>
      </c>
      <c r="H844">
        <v>31027</v>
      </c>
      <c r="I844">
        <v>29455</v>
      </c>
      <c r="J844">
        <v>33945</v>
      </c>
      <c r="K844">
        <v>32706</v>
      </c>
      <c r="L844">
        <v>34581</v>
      </c>
      <c r="M844">
        <v>34489</v>
      </c>
      <c r="N844">
        <v>37832</v>
      </c>
      <c r="O844">
        <v>45299</v>
      </c>
      <c r="P844">
        <v>24004</v>
      </c>
      <c r="Q844">
        <v>54345</v>
      </c>
      <c r="R844">
        <v>19678</v>
      </c>
      <c r="S844">
        <v>23868</v>
      </c>
      <c r="T844">
        <v>32150</v>
      </c>
      <c r="U844">
        <v>26754</v>
      </c>
      <c r="V844">
        <v>24425</v>
      </c>
      <c r="W844">
        <v>28134</v>
      </c>
      <c r="X844">
        <v>28477</v>
      </c>
      <c r="Y844">
        <v>31470</v>
      </c>
      <c r="Z844">
        <v>29105</v>
      </c>
    </row>
    <row r="845" spans="1:26" x14ac:dyDescent="0.25">
      <c r="A845">
        <v>1589</v>
      </c>
      <c r="B845" t="s">
        <v>957</v>
      </c>
      <c r="C845">
        <v>227605</v>
      </c>
      <c r="D845">
        <v>223544</v>
      </c>
      <c r="E845">
        <v>236068</v>
      </c>
      <c r="F845">
        <v>228636</v>
      </c>
      <c r="G845">
        <v>242691</v>
      </c>
      <c r="H845">
        <v>320266</v>
      </c>
      <c r="I845">
        <v>242776</v>
      </c>
      <c r="J845">
        <v>252492</v>
      </c>
      <c r="K845">
        <v>241849</v>
      </c>
      <c r="L845">
        <v>259700</v>
      </c>
      <c r="M845">
        <v>255462</v>
      </c>
      <c r="N845">
        <v>279826</v>
      </c>
      <c r="O845">
        <v>244558</v>
      </c>
      <c r="P845">
        <v>224156</v>
      </c>
      <c r="Q845">
        <v>229502</v>
      </c>
      <c r="R845">
        <v>267413</v>
      </c>
      <c r="S845">
        <v>226834</v>
      </c>
      <c r="T845">
        <v>313946</v>
      </c>
      <c r="U845">
        <v>252518</v>
      </c>
      <c r="V845">
        <v>242120</v>
      </c>
      <c r="W845">
        <v>227848</v>
      </c>
      <c r="X845">
        <v>219223</v>
      </c>
      <c r="Y845">
        <v>230791</v>
      </c>
      <c r="Z845">
        <v>353237</v>
      </c>
    </row>
    <row r="846" spans="1:26" x14ac:dyDescent="0.25">
      <c r="A846">
        <v>1590</v>
      </c>
      <c r="B846" t="s">
        <v>958</v>
      </c>
      <c r="C846">
        <v>35609</v>
      </c>
      <c r="D846">
        <v>40271</v>
      </c>
      <c r="E846">
        <v>42022</v>
      </c>
      <c r="F846">
        <v>66363</v>
      </c>
      <c r="G846">
        <v>42291</v>
      </c>
      <c r="H846">
        <v>42600</v>
      </c>
      <c r="I846">
        <v>78048</v>
      </c>
      <c r="J846">
        <v>45812</v>
      </c>
      <c r="K846">
        <v>43855</v>
      </c>
      <c r="L846">
        <v>46833</v>
      </c>
      <c r="M846">
        <v>48932</v>
      </c>
      <c r="N846">
        <v>53489</v>
      </c>
      <c r="O846">
        <v>41312</v>
      </c>
      <c r="P846">
        <v>36967</v>
      </c>
      <c r="Q846">
        <v>39136</v>
      </c>
      <c r="R846">
        <v>40275</v>
      </c>
      <c r="S846">
        <v>42395</v>
      </c>
      <c r="T846">
        <v>43341</v>
      </c>
      <c r="U846">
        <v>83732</v>
      </c>
      <c r="V846">
        <v>43858</v>
      </c>
      <c r="W846">
        <v>11555</v>
      </c>
      <c r="X846">
        <v>52749</v>
      </c>
      <c r="Y846">
        <v>45251</v>
      </c>
      <c r="Z846">
        <v>48736</v>
      </c>
    </row>
    <row r="847" spans="1:26" x14ac:dyDescent="0.25">
      <c r="A847">
        <v>1591</v>
      </c>
      <c r="B847" t="s">
        <v>959</v>
      </c>
      <c r="C847">
        <v>106434</v>
      </c>
      <c r="D847">
        <v>106360</v>
      </c>
      <c r="E847">
        <v>113483</v>
      </c>
      <c r="F847">
        <v>145052</v>
      </c>
      <c r="G847">
        <v>111243</v>
      </c>
      <c r="H847">
        <v>116886</v>
      </c>
      <c r="I847">
        <v>102049</v>
      </c>
      <c r="J847">
        <v>118126</v>
      </c>
      <c r="K847">
        <v>107620</v>
      </c>
      <c r="L847">
        <v>114849</v>
      </c>
      <c r="M847">
        <v>119042</v>
      </c>
      <c r="N847">
        <v>130517</v>
      </c>
      <c r="O847">
        <v>119304</v>
      </c>
      <c r="P847">
        <v>102805</v>
      </c>
      <c r="Q847">
        <v>110968</v>
      </c>
      <c r="R847">
        <v>127472</v>
      </c>
      <c r="S847">
        <v>107029</v>
      </c>
      <c r="T847">
        <v>113853</v>
      </c>
      <c r="U847">
        <v>97893</v>
      </c>
      <c r="V847">
        <v>104802</v>
      </c>
      <c r="W847">
        <v>102313</v>
      </c>
      <c r="X847">
        <v>107800</v>
      </c>
      <c r="Y847">
        <v>103497</v>
      </c>
      <c r="Z847">
        <v>108967</v>
      </c>
    </row>
    <row r="848" spans="1:26" x14ac:dyDescent="0.25">
      <c r="A848">
        <v>1592</v>
      </c>
      <c r="B848" t="s">
        <v>960</v>
      </c>
      <c r="C848">
        <v>127210</v>
      </c>
      <c r="D848">
        <v>142755</v>
      </c>
      <c r="E848">
        <v>147310</v>
      </c>
      <c r="F848">
        <v>132338</v>
      </c>
      <c r="G848">
        <v>133113</v>
      </c>
      <c r="H848">
        <v>131198</v>
      </c>
      <c r="I848">
        <v>129201</v>
      </c>
      <c r="J848">
        <v>136813</v>
      </c>
      <c r="K848">
        <v>129704</v>
      </c>
      <c r="L848">
        <v>135095</v>
      </c>
      <c r="M848">
        <v>137968</v>
      </c>
      <c r="N848">
        <v>145531</v>
      </c>
      <c r="O848">
        <v>137962</v>
      </c>
      <c r="P848">
        <v>142879</v>
      </c>
      <c r="Q848">
        <v>146667</v>
      </c>
      <c r="R848">
        <v>143250</v>
      </c>
      <c r="S848">
        <v>142522</v>
      </c>
      <c r="T848">
        <v>141274</v>
      </c>
      <c r="U848">
        <v>144660</v>
      </c>
      <c r="V848">
        <v>142734</v>
      </c>
      <c r="W848">
        <v>140085</v>
      </c>
      <c r="X848">
        <v>147509</v>
      </c>
      <c r="Y848">
        <v>145831</v>
      </c>
      <c r="Z848">
        <v>149697</v>
      </c>
    </row>
    <row r="849" spans="1:26" x14ac:dyDescent="0.25">
      <c r="A849">
        <v>1593</v>
      </c>
      <c r="B849" t="s">
        <v>589</v>
      </c>
      <c r="C849">
        <v>10</v>
      </c>
      <c r="D849">
        <v>10</v>
      </c>
      <c r="E849">
        <v>10</v>
      </c>
      <c r="F849">
        <v>10</v>
      </c>
      <c r="G849">
        <v>10</v>
      </c>
      <c r="H849">
        <v>10</v>
      </c>
      <c r="I849">
        <v>10</v>
      </c>
      <c r="J849">
        <v>10</v>
      </c>
      <c r="K849">
        <v>10</v>
      </c>
      <c r="L849">
        <v>10</v>
      </c>
      <c r="M849">
        <v>10</v>
      </c>
      <c r="N849">
        <v>0</v>
      </c>
      <c r="O849">
        <v>11</v>
      </c>
      <c r="P849">
        <v>9</v>
      </c>
      <c r="Q849">
        <v>12</v>
      </c>
      <c r="R849">
        <v>11</v>
      </c>
      <c r="S849">
        <v>11</v>
      </c>
      <c r="T849">
        <v>10</v>
      </c>
      <c r="U849">
        <v>20</v>
      </c>
      <c r="V849">
        <v>12</v>
      </c>
      <c r="W849">
        <v>17</v>
      </c>
      <c r="X849">
        <v>13</v>
      </c>
      <c r="Y849">
        <v>24</v>
      </c>
      <c r="Z849">
        <v>0</v>
      </c>
    </row>
    <row r="850" spans="1:26" x14ac:dyDescent="0.25">
      <c r="A850">
        <v>1594</v>
      </c>
      <c r="B850" t="s">
        <v>589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1594</v>
      </c>
      <c r="B851" t="s">
        <v>589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1596</v>
      </c>
      <c r="B852" t="s">
        <v>590</v>
      </c>
      <c r="C852">
        <v>21</v>
      </c>
      <c r="D852">
        <v>23</v>
      </c>
      <c r="E852">
        <v>22</v>
      </c>
      <c r="F852">
        <v>21</v>
      </c>
      <c r="G852">
        <v>21</v>
      </c>
      <c r="H852">
        <v>21</v>
      </c>
      <c r="I852">
        <v>22</v>
      </c>
      <c r="J852">
        <v>22</v>
      </c>
      <c r="K852">
        <v>22</v>
      </c>
      <c r="L852">
        <v>20</v>
      </c>
      <c r="M852">
        <v>21</v>
      </c>
      <c r="N852">
        <v>0</v>
      </c>
      <c r="O852">
        <v>10</v>
      </c>
      <c r="P852">
        <v>11</v>
      </c>
      <c r="Q852">
        <v>10</v>
      </c>
      <c r="R852">
        <v>11</v>
      </c>
      <c r="S852">
        <v>6</v>
      </c>
      <c r="T852">
        <v>13</v>
      </c>
      <c r="U852">
        <v>10</v>
      </c>
      <c r="V852">
        <v>9</v>
      </c>
      <c r="W852">
        <v>5</v>
      </c>
      <c r="X852">
        <v>10</v>
      </c>
      <c r="Y852">
        <v>2</v>
      </c>
      <c r="Z852">
        <v>0</v>
      </c>
    </row>
    <row r="853" spans="1:26" x14ac:dyDescent="0.25">
      <c r="A853">
        <v>1598</v>
      </c>
      <c r="B853" t="s">
        <v>591</v>
      </c>
      <c r="C853">
        <v>120</v>
      </c>
      <c r="D853">
        <v>120</v>
      </c>
      <c r="E853">
        <v>132</v>
      </c>
      <c r="F853">
        <v>114</v>
      </c>
      <c r="G853">
        <v>126</v>
      </c>
      <c r="H853">
        <v>120</v>
      </c>
      <c r="I853">
        <v>114</v>
      </c>
      <c r="J853">
        <v>132</v>
      </c>
      <c r="K853">
        <v>132</v>
      </c>
      <c r="L853">
        <v>120</v>
      </c>
      <c r="M853">
        <v>120</v>
      </c>
      <c r="N853">
        <v>0</v>
      </c>
      <c r="O853">
        <v>76</v>
      </c>
      <c r="P853">
        <v>78</v>
      </c>
      <c r="Q853">
        <v>98</v>
      </c>
      <c r="R853">
        <v>110</v>
      </c>
      <c r="S853">
        <v>121</v>
      </c>
      <c r="T853">
        <v>108</v>
      </c>
      <c r="U853">
        <v>97</v>
      </c>
      <c r="V853">
        <v>95</v>
      </c>
      <c r="W853">
        <v>76</v>
      </c>
      <c r="X853">
        <v>86</v>
      </c>
      <c r="Y853">
        <v>70</v>
      </c>
      <c r="Z853">
        <v>0</v>
      </c>
    </row>
    <row r="854" spans="1:26" x14ac:dyDescent="0.25">
      <c r="A854">
        <v>1599</v>
      </c>
      <c r="B854" t="s">
        <v>591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1599</v>
      </c>
      <c r="B855" t="s">
        <v>591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1600</v>
      </c>
      <c r="B856" t="s">
        <v>962</v>
      </c>
      <c r="C856">
        <v>4</v>
      </c>
      <c r="D856">
        <v>4</v>
      </c>
      <c r="E856">
        <v>4</v>
      </c>
      <c r="F856">
        <v>4</v>
      </c>
      <c r="G856">
        <v>4</v>
      </c>
      <c r="H856">
        <v>4</v>
      </c>
      <c r="I856">
        <v>4</v>
      </c>
      <c r="J856">
        <v>4</v>
      </c>
      <c r="K856">
        <v>4</v>
      </c>
      <c r="L856">
        <v>4</v>
      </c>
      <c r="M856">
        <v>4</v>
      </c>
      <c r="N856">
        <v>0</v>
      </c>
      <c r="O856">
        <v>4</v>
      </c>
      <c r="P856">
        <v>4</v>
      </c>
      <c r="Q856">
        <v>4</v>
      </c>
      <c r="R856">
        <v>4</v>
      </c>
      <c r="S856">
        <v>4</v>
      </c>
      <c r="T856">
        <v>4</v>
      </c>
      <c r="U856">
        <v>4</v>
      </c>
      <c r="V856">
        <v>4</v>
      </c>
      <c r="W856">
        <v>3</v>
      </c>
      <c r="X856">
        <v>4</v>
      </c>
      <c r="Y856">
        <v>3</v>
      </c>
      <c r="Z856">
        <v>0</v>
      </c>
    </row>
    <row r="857" spans="1:26" x14ac:dyDescent="0.25">
      <c r="A857">
        <v>1601</v>
      </c>
      <c r="B857" t="s">
        <v>963</v>
      </c>
      <c r="C857">
        <v>4698</v>
      </c>
      <c r="D857">
        <v>6576</v>
      </c>
      <c r="E857">
        <v>7515</v>
      </c>
      <c r="F857">
        <v>8455</v>
      </c>
      <c r="G857">
        <v>9393</v>
      </c>
      <c r="H857">
        <v>8455</v>
      </c>
      <c r="I857">
        <v>7515</v>
      </c>
      <c r="J857">
        <v>8455</v>
      </c>
      <c r="K857">
        <v>9393</v>
      </c>
      <c r="L857">
        <v>7515</v>
      </c>
      <c r="M857">
        <v>8455</v>
      </c>
      <c r="N857">
        <v>7515</v>
      </c>
      <c r="O857">
        <v>2867</v>
      </c>
      <c r="P857">
        <v>6702</v>
      </c>
      <c r="Q857">
        <v>7249</v>
      </c>
      <c r="R857">
        <v>3988</v>
      </c>
      <c r="S857">
        <v>6637</v>
      </c>
      <c r="T857">
        <v>6548</v>
      </c>
      <c r="U857">
        <v>9501</v>
      </c>
      <c r="V857">
        <v>6222</v>
      </c>
      <c r="W857">
        <v>4165</v>
      </c>
      <c r="X857">
        <v>9175</v>
      </c>
      <c r="Y857">
        <v>6512</v>
      </c>
      <c r="Z857">
        <v>3890</v>
      </c>
    </row>
    <row r="858" spans="1:26" x14ac:dyDescent="0.25">
      <c r="A858">
        <v>1602</v>
      </c>
      <c r="B858" t="s">
        <v>964</v>
      </c>
      <c r="C858">
        <v>266849</v>
      </c>
      <c r="D858">
        <v>287742</v>
      </c>
      <c r="E858">
        <v>262176</v>
      </c>
      <c r="F858">
        <v>271586</v>
      </c>
      <c r="G858">
        <v>245587</v>
      </c>
      <c r="H858">
        <v>287069</v>
      </c>
      <c r="I858">
        <v>258000</v>
      </c>
      <c r="J858">
        <v>228932</v>
      </c>
      <c r="K858">
        <v>267082</v>
      </c>
      <c r="L858">
        <v>238158</v>
      </c>
      <c r="M858">
        <v>239234</v>
      </c>
      <c r="N858">
        <v>213524</v>
      </c>
      <c r="O858">
        <v>266849</v>
      </c>
      <c r="P858">
        <v>254125</v>
      </c>
      <c r="Q858">
        <v>247609</v>
      </c>
      <c r="R858">
        <v>225764</v>
      </c>
      <c r="S858">
        <v>206106</v>
      </c>
      <c r="T858">
        <v>200894</v>
      </c>
      <c r="U858">
        <v>189686</v>
      </c>
      <c r="V858">
        <v>212724</v>
      </c>
      <c r="W858">
        <v>229220</v>
      </c>
      <c r="X858">
        <v>210801</v>
      </c>
      <c r="Y858">
        <v>185576</v>
      </c>
      <c r="Z858">
        <v>153236</v>
      </c>
    </row>
    <row r="859" spans="1:26" x14ac:dyDescent="0.25">
      <c r="A859">
        <v>1604</v>
      </c>
      <c r="B859" t="s">
        <v>755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1605</v>
      </c>
      <c r="B860" t="s">
        <v>755</v>
      </c>
      <c r="C860">
        <v>1350</v>
      </c>
      <c r="D860">
        <v>1350</v>
      </c>
      <c r="E860">
        <v>1350</v>
      </c>
      <c r="F860">
        <v>1350</v>
      </c>
      <c r="G860">
        <v>1350</v>
      </c>
      <c r="H860">
        <v>1350</v>
      </c>
      <c r="I860">
        <v>1350</v>
      </c>
      <c r="J860">
        <v>1350</v>
      </c>
      <c r="K860">
        <v>1350</v>
      </c>
      <c r="L860">
        <v>1350</v>
      </c>
      <c r="M860">
        <v>1350</v>
      </c>
      <c r="N860">
        <v>1350</v>
      </c>
      <c r="O860">
        <v>0</v>
      </c>
      <c r="P860">
        <v>0</v>
      </c>
      <c r="Q860">
        <v>0</v>
      </c>
      <c r="R860">
        <v>972</v>
      </c>
      <c r="S860">
        <v>2010</v>
      </c>
      <c r="T860">
        <v>555</v>
      </c>
      <c r="U860">
        <v>0</v>
      </c>
      <c r="V860">
        <v>1263</v>
      </c>
      <c r="W860">
        <v>760</v>
      </c>
      <c r="X860">
        <v>270</v>
      </c>
      <c r="Y860">
        <v>706</v>
      </c>
      <c r="Z860">
        <v>0</v>
      </c>
    </row>
    <row r="861" spans="1:26" x14ac:dyDescent="0.25">
      <c r="A861">
        <v>1606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1607</v>
      </c>
      <c r="B862" t="s">
        <v>755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1609</v>
      </c>
      <c r="B863" t="s">
        <v>631</v>
      </c>
      <c r="C863">
        <v>449</v>
      </c>
      <c r="D863">
        <v>449</v>
      </c>
      <c r="E863">
        <v>449</v>
      </c>
      <c r="F863">
        <v>449</v>
      </c>
      <c r="G863">
        <v>420</v>
      </c>
      <c r="H863">
        <v>420</v>
      </c>
      <c r="I863">
        <v>440</v>
      </c>
      <c r="J863">
        <v>440</v>
      </c>
      <c r="K863">
        <v>418</v>
      </c>
      <c r="L863">
        <v>418</v>
      </c>
      <c r="M863">
        <v>418</v>
      </c>
      <c r="N863">
        <v>418</v>
      </c>
      <c r="O863">
        <v>39</v>
      </c>
      <c r="P863">
        <v>111</v>
      </c>
      <c r="Q863">
        <v>168</v>
      </c>
      <c r="R863">
        <v>274</v>
      </c>
      <c r="S863">
        <v>201</v>
      </c>
      <c r="T863">
        <v>293</v>
      </c>
      <c r="U863">
        <v>706</v>
      </c>
      <c r="V863">
        <v>251</v>
      </c>
      <c r="W863">
        <v>0</v>
      </c>
      <c r="X863">
        <v>490</v>
      </c>
      <c r="Y863">
        <v>527</v>
      </c>
      <c r="Z863">
        <v>4111</v>
      </c>
    </row>
    <row r="864" spans="1:26" x14ac:dyDescent="0.25">
      <c r="A864">
        <v>1610</v>
      </c>
      <c r="B864" t="s">
        <v>631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1611</v>
      </c>
      <c r="B865" t="s">
        <v>631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1612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1613</v>
      </c>
      <c r="B867" t="s">
        <v>357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1614</v>
      </c>
      <c r="B868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1452</v>
      </c>
      <c r="P868">
        <v>0</v>
      </c>
      <c r="Q868">
        <v>393</v>
      </c>
      <c r="R868">
        <v>10580</v>
      </c>
      <c r="S868">
        <v>7509</v>
      </c>
      <c r="T868">
        <v>7231</v>
      </c>
      <c r="U868">
        <v>3116</v>
      </c>
      <c r="V868">
        <v>6484</v>
      </c>
      <c r="W868">
        <v>1597</v>
      </c>
      <c r="X868">
        <v>12201</v>
      </c>
      <c r="Y868">
        <v>150</v>
      </c>
      <c r="Z868">
        <v>5949</v>
      </c>
    </row>
    <row r="869" spans="1:26" x14ac:dyDescent="0.25">
      <c r="A869">
        <v>1615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1617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1619</v>
      </c>
      <c r="B871" t="s">
        <v>591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1620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1622</v>
      </c>
      <c r="B873" t="s">
        <v>590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1623</v>
      </c>
      <c r="B874" t="s">
        <v>589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1624</v>
      </c>
      <c r="B875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1625</v>
      </c>
      <c r="B876" t="s">
        <v>866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1626</v>
      </c>
      <c r="B877" t="s">
        <v>870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</v>
      </c>
      <c r="P877">
        <v>2</v>
      </c>
      <c r="Q877">
        <v>1</v>
      </c>
      <c r="R877">
        <v>1</v>
      </c>
      <c r="S877">
        <v>1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1627</v>
      </c>
      <c r="B878" t="s">
        <v>939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1628</v>
      </c>
      <c r="B879" t="s">
        <v>589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1629</v>
      </c>
      <c r="B880" t="s">
        <v>590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1630</v>
      </c>
      <c r="B881" t="s">
        <v>591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1635</v>
      </c>
      <c r="B882" t="s">
        <v>869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7</v>
      </c>
      <c r="P882">
        <v>3</v>
      </c>
      <c r="Q882">
        <v>6</v>
      </c>
      <c r="R882">
        <v>2</v>
      </c>
      <c r="S882">
        <v>3</v>
      </c>
      <c r="T882">
        <v>5</v>
      </c>
      <c r="U882">
        <v>2</v>
      </c>
      <c r="V882">
        <v>3</v>
      </c>
      <c r="W882">
        <v>4</v>
      </c>
      <c r="X882">
        <v>4</v>
      </c>
      <c r="Y882">
        <v>2</v>
      </c>
      <c r="Z882">
        <v>2</v>
      </c>
    </row>
    <row r="883" spans="1:26" x14ac:dyDescent="0.25">
      <c r="A883">
        <v>1637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1638</v>
      </c>
      <c r="B884" t="s">
        <v>868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1639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1640</v>
      </c>
      <c r="B886" t="s">
        <v>968</v>
      </c>
      <c r="C886">
        <v>45</v>
      </c>
      <c r="D886">
        <v>65</v>
      </c>
      <c r="E886">
        <v>77</v>
      </c>
      <c r="F886">
        <v>84</v>
      </c>
      <c r="G886">
        <v>54</v>
      </c>
      <c r="H886">
        <v>75</v>
      </c>
      <c r="I886">
        <v>59</v>
      </c>
      <c r="J886">
        <v>32</v>
      </c>
      <c r="K886">
        <v>73</v>
      </c>
      <c r="L886">
        <v>67</v>
      </c>
      <c r="M886">
        <v>44</v>
      </c>
      <c r="N886">
        <v>0</v>
      </c>
      <c r="O886">
        <v>50</v>
      </c>
      <c r="P886">
        <v>72</v>
      </c>
      <c r="Q886">
        <v>85</v>
      </c>
      <c r="R886">
        <v>81</v>
      </c>
      <c r="S886">
        <v>60</v>
      </c>
      <c r="T886">
        <v>90</v>
      </c>
      <c r="U886">
        <v>65</v>
      </c>
      <c r="V886">
        <v>36</v>
      </c>
      <c r="W886">
        <v>69</v>
      </c>
      <c r="X886">
        <v>74</v>
      </c>
      <c r="Y886">
        <v>49</v>
      </c>
      <c r="Z886">
        <v>0</v>
      </c>
    </row>
    <row r="887" spans="1:26" x14ac:dyDescent="0.25">
      <c r="A887">
        <v>1641</v>
      </c>
      <c r="B887" t="s">
        <v>969</v>
      </c>
      <c r="C887">
        <v>282</v>
      </c>
      <c r="D887">
        <v>612</v>
      </c>
      <c r="E887">
        <v>635</v>
      </c>
      <c r="F887">
        <v>397</v>
      </c>
      <c r="G887">
        <v>355</v>
      </c>
      <c r="H887">
        <v>284</v>
      </c>
      <c r="I887">
        <v>342</v>
      </c>
      <c r="J887">
        <v>231</v>
      </c>
      <c r="K887">
        <v>446</v>
      </c>
      <c r="L887">
        <v>448</v>
      </c>
      <c r="M887">
        <v>222</v>
      </c>
      <c r="N887">
        <v>0</v>
      </c>
      <c r="O887">
        <v>313</v>
      </c>
      <c r="P887">
        <v>680</v>
      </c>
      <c r="Q887">
        <v>705</v>
      </c>
      <c r="R887">
        <v>438</v>
      </c>
      <c r="S887">
        <v>394</v>
      </c>
      <c r="T887">
        <v>315</v>
      </c>
      <c r="U887">
        <v>380</v>
      </c>
      <c r="V887">
        <v>257</v>
      </c>
      <c r="W887">
        <v>495</v>
      </c>
      <c r="X887">
        <v>498</v>
      </c>
      <c r="Y887">
        <v>247</v>
      </c>
      <c r="Z887">
        <v>0</v>
      </c>
    </row>
    <row r="888" spans="1:26" x14ac:dyDescent="0.25">
      <c r="A888">
        <v>1642</v>
      </c>
      <c r="B888" t="s">
        <v>970</v>
      </c>
      <c r="C888">
        <v>4</v>
      </c>
      <c r="D888">
        <v>4</v>
      </c>
      <c r="E888">
        <v>4</v>
      </c>
      <c r="F888">
        <v>4</v>
      </c>
      <c r="G888">
        <v>4</v>
      </c>
      <c r="H888">
        <v>4</v>
      </c>
      <c r="I888">
        <v>4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4</v>
      </c>
      <c r="P888">
        <v>4</v>
      </c>
      <c r="Q888">
        <v>4</v>
      </c>
      <c r="R888">
        <v>3</v>
      </c>
      <c r="S888">
        <v>4</v>
      </c>
      <c r="T888">
        <v>4</v>
      </c>
      <c r="U888">
        <v>2</v>
      </c>
      <c r="V888">
        <v>4</v>
      </c>
      <c r="W888">
        <v>4</v>
      </c>
      <c r="X888">
        <v>2</v>
      </c>
      <c r="Y888">
        <v>4</v>
      </c>
      <c r="Z888">
        <v>3</v>
      </c>
    </row>
    <row r="889" spans="1:26" x14ac:dyDescent="0.25">
      <c r="A889">
        <v>1643</v>
      </c>
      <c r="B889" t="s">
        <v>971</v>
      </c>
      <c r="C889">
        <v>7</v>
      </c>
      <c r="D889">
        <v>7</v>
      </c>
      <c r="E889">
        <v>7</v>
      </c>
      <c r="F889">
        <v>7</v>
      </c>
      <c r="G889">
        <v>7</v>
      </c>
      <c r="H889">
        <v>7</v>
      </c>
      <c r="I889">
        <v>7</v>
      </c>
      <c r="J889">
        <v>7</v>
      </c>
      <c r="K889">
        <v>7</v>
      </c>
      <c r="L889">
        <v>7</v>
      </c>
      <c r="M889">
        <v>7</v>
      </c>
      <c r="N889">
        <v>7</v>
      </c>
      <c r="O889">
        <v>3</v>
      </c>
      <c r="P889">
        <v>4</v>
      </c>
      <c r="Q889">
        <v>6</v>
      </c>
      <c r="R889">
        <v>5</v>
      </c>
      <c r="S889">
        <v>5</v>
      </c>
      <c r="T889">
        <v>8</v>
      </c>
      <c r="U889">
        <v>6</v>
      </c>
      <c r="V889">
        <v>9</v>
      </c>
      <c r="W889">
        <v>6</v>
      </c>
      <c r="X889">
        <v>7</v>
      </c>
      <c r="Y889">
        <v>6</v>
      </c>
      <c r="Z889">
        <v>7</v>
      </c>
    </row>
    <row r="890" spans="1:26" x14ac:dyDescent="0.25">
      <c r="A890">
        <v>1647</v>
      </c>
      <c r="B890" t="s">
        <v>972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1647</v>
      </c>
      <c r="B891" t="s">
        <v>972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1653</v>
      </c>
      <c r="B892" t="s">
        <v>648</v>
      </c>
      <c r="C892">
        <v>201442</v>
      </c>
      <c r="D892">
        <v>228856</v>
      </c>
      <c r="E892">
        <v>199802</v>
      </c>
      <c r="F892">
        <v>190398</v>
      </c>
      <c r="G892">
        <v>199936</v>
      </c>
      <c r="H892">
        <v>256669</v>
      </c>
      <c r="I892">
        <v>227727</v>
      </c>
      <c r="J892">
        <v>230237</v>
      </c>
      <c r="K892">
        <v>280720</v>
      </c>
      <c r="L892">
        <v>291605</v>
      </c>
      <c r="M892">
        <v>280769</v>
      </c>
      <c r="N892">
        <v>301284</v>
      </c>
      <c r="O892">
        <v>111126</v>
      </c>
      <c r="P892">
        <v>305508</v>
      </c>
      <c r="Q892">
        <v>246724</v>
      </c>
      <c r="R892">
        <v>201963</v>
      </c>
      <c r="S892">
        <v>212651</v>
      </c>
      <c r="T892">
        <v>270616</v>
      </c>
      <c r="U892">
        <v>267305</v>
      </c>
      <c r="V892">
        <v>152640</v>
      </c>
      <c r="W892">
        <v>203893</v>
      </c>
      <c r="X892">
        <v>294219</v>
      </c>
      <c r="Y892">
        <v>273597</v>
      </c>
      <c r="Z892">
        <v>269787</v>
      </c>
    </row>
    <row r="893" spans="1:26" x14ac:dyDescent="0.25">
      <c r="A893">
        <v>1654</v>
      </c>
      <c r="B893" t="s">
        <v>647</v>
      </c>
      <c r="C893">
        <v>12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12</v>
      </c>
      <c r="L893">
        <v>12</v>
      </c>
      <c r="M893">
        <v>12</v>
      </c>
      <c r="N893">
        <v>12</v>
      </c>
      <c r="O893">
        <v>10</v>
      </c>
      <c r="P893">
        <v>18</v>
      </c>
      <c r="Q893">
        <v>13</v>
      </c>
      <c r="R893">
        <v>9</v>
      </c>
      <c r="S893">
        <v>12</v>
      </c>
      <c r="T893">
        <v>21</v>
      </c>
      <c r="U893">
        <v>17</v>
      </c>
      <c r="V893">
        <v>17</v>
      </c>
      <c r="W893">
        <v>19</v>
      </c>
      <c r="X893">
        <v>11</v>
      </c>
      <c r="Y893">
        <v>17</v>
      </c>
      <c r="Z893">
        <v>13</v>
      </c>
    </row>
    <row r="894" spans="1:26" x14ac:dyDescent="0.25">
      <c r="A894">
        <v>1655</v>
      </c>
      <c r="B894" t="s">
        <v>649</v>
      </c>
      <c r="C894">
        <v>16</v>
      </c>
      <c r="D894">
        <v>16</v>
      </c>
      <c r="E894">
        <v>16</v>
      </c>
      <c r="F894">
        <v>16</v>
      </c>
      <c r="G894">
        <v>16</v>
      </c>
      <c r="H894">
        <v>16</v>
      </c>
      <c r="I894">
        <v>16</v>
      </c>
      <c r="J894">
        <v>16</v>
      </c>
      <c r="K894">
        <v>16</v>
      </c>
      <c r="L894">
        <v>16</v>
      </c>
      <c r="M894">
        <v>16</v>
      </c>
      <c r="N894">
        <v>16</v>
      </c>
      <c r="O894">
        <v>175</v>
      </c>
      <c r="P894">
        <v>34</v>
      </c>
      <c r="Q894">
        <v>15</v>
      </c>
      <c r="R894">
        <v>10</v>
      </c>
      <c r="S894">
        <v>8</v>
      </c>
      <c r="T894">
        <v>12</v>
      </c>
      <c r="U894">
        <v>9</v>
      </c>
      <c r="V894">
        <v>17</v>
      </c>
      <c r="W894">
        <v>12</v>
      </c>
      <c r="X894">
        <v>12</v>
      </c>
      <c r="Y894">
        <v>3</v>
      </c>
      <c r="Z894">
        <v>41</v>
      </c>
    </row>
    <row r="895" spans="1:26" x14ac:dyDescent="0.25">
      <c r="A895">
        <v>1656</v>
      </c>
      <c r="B895" t="s">
        <v>980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1657</v>
      </c>
      <c r="B896" t="s">
        <v>981</v>
      </c>
      <c r="C896">
        <v>1092</v>
      </c>
      <c r="D896">
        <v>1092</v>
      </c>
      <c r="E896">
        <v>1274</v>
      </c>
      <c r="F896">
        <v>1274</v>
      </c>
      <c r="G896">
        <v>1819</v>
      </c>
      <c r="H896">
        <v>1819</v>
      </c>
      <c r="I896">
        <v>1819</v>
      </c>
      <c r="J896">
        <v>1819</v>
      </c>
      <c r="K896">
        <v>1456</v>
      </c>
      <c r="L896">
        <v>1637</v>
      </c>
      <c r="M896">
        <v>1637</v>
      </c>
      <c r="N896">
        <v>1456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463</v>
      </c>
      <c r="W896">
        <v>275</v>
      </c>
      <c r="X896">
        <v>193</v>
      </c>
      <c r="Y896">
        <v>0</v>
      </c>
      <c r="Z896">
        <v>0</v>
      </c>
    </row>
    <row r="897" spans="1:26" x14ac:dyDescent="0.25">
      <c r="A897">
        <v>1658</v>
      </c>
      <c r="B897" t="s">
        <v>982</v>
      </c>
      <c r="C897">
        <v>10</v>
      </c>
      <c r="D897">
        <v>9</v>
      </c>
      <c r="E897">
        <v>12</v>
      </c>
      <c r="F897">
        <v>9</v>
      </c>
      <c r="G897">
        <v>8</v>
      </c>
      <c r="H897">
        <v>8</v>
      </c>
      <c r="I897">
        <v>9</v>
      </c>
      <c r="J897">
        <v>9</v>
      </c>
      <c r="K897">
        <v>10</v>
      </c>
      <c r="L897">
        <v>10</v>
      </c>
      <c r="M897">
        <v>10</v>
      </c>
      <c r="N897">
        <v>20</v>
      </c>
      <c r="O897">
        <v>10</v>
      </c>
      <c r="P897">
        <v>9</v>
      </c>
      <c r="Q897">
        <v>12</v>
      </c>
      <c r="R897">
        <v>9</v>
      </c>
      <c r="S897">
        <v>8</v>
      </c>
      <c r="T897">
        <v>8</v>
      </c>
      <c r="U897">
        <v>9</v>
      </c>
      <c r="V897">
        <v>9</v>
      </c>
      <c r="W897">
        <v>10</v>
      </c>
      <c r="X897">
        <v>10</v>
      </c>
      <c r="Y897">
        <v>10</v>
      </c>
      <c r="Z897">
        <v>15</v>
      </c>
    </row>
    <row r="898" spans="1:26" x14ac:dyDescent="0.25">
      <c r="A898">
        <v>1659</v>
      </c>
      <c r="B898" t="s">
        <v>983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1660</v>
      </c>
      <c r="B899" t="s">
        <v>984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1661</v>
      </c>
      <c r="B900" t="s">
        <v>985</v>
      </c>
      <c r="C900">
        <v>4</v>
      </c>
      <c r="D900">
        <v>4</v>
      </c>
      <c r="E900">
        <v>4</v>
      </c>
      <c r="F900">
        <v>4</v>
      </c>
      <c r="G900">
        <v>4</v>
      </c>
      <c r="H900">
        <v>4</v>
      </c>
      <c r="I900">
        <v>3</v>
      </c>
      <c r="J900">
        <v>3</v>
      </c>
      <c r="K900">
        <v>3</v>
      </c>
      <c r="L900">
        <v>3</v>
      </c>
      <c r="M900">
        <v>3</v>
      </c>
      <c r="N900">
        <v>3</v>
      </c>
      <c r="O900">
        <v>1</v>
      </c>
      <c r="P900">
        <v>2</v>
      </c>
      <c r="Q900">
        <v>3</v>
      </c>
      <c r="R900">
        <v>7</v>
      </c>
      <c r="S900">
        <v>8</v>
      </c>
      <c r="T900">
        <v>8</v>
      </c>
      <c r="U900">
        <v>14</v>
      </c>
      <c r="V900">
        <v>15</v>
      </c>
      <c r="W900">
        <v>6</v>
      </c>
      <c r="X900">
        <v>6</v>
      </c>
      <c r="Y900">
        <v>7</v>
      </c>
      <c r="Z900">
        <v>8</v>
      </c>
    </row>
    <row r="901" spans="1:26" x14ac:dyDescent="0.25">
      <c r="A901">
        <v>1662</v>
      </c>
      <c r="B901" t="s">
        <v>986</v>
      </c>
      <c r="C901">
        <v>6</v>
      </c>
      <c r="D901">
        <v>6</v>
      </c>
      <c r="E901">
        <v>6</v>
      </c>
      <c r="F901">
        <v>6</v>
      </c>
      <c r="G901">
        <v>6</v>
      </c>
      <c r="H901">
        <v>6</v>
      </c>
      <c r="I901">
        <v>6</v>
      </c>
      <c r="J901">
        <v>6</v>
      </c>
      <c r="K901">
        <v>6</v>
      </c>
      <c r="L901">
        <v>6</v>
      </c>
      <c r="M901">
        <v>6</v>
      </c>
      <c r="N901">
        <v>6</v>
      </c>
      <c r="O901">
        <v>0</v>
      </c>
      <c r="P901">
        <v>0</v>
      </c>
      <c r="Q901">
        <v>23</v>
      </c>
      <c r="R901">
        <v>22</v>
      </c>
      <c r="S901">
        <v>17</v>
      </c>
      <c r="T901">
        <v>9</v>
      </c>
      <c r="U901">
        <v>220</v>
      </c>
      <c r="V901">
        <v>36</v>
      </c>
      <c r="W901">
        <v>22</v>
      </c>
      <c r="X901">
        <v>32</v>
      </c>
      <c r="Y901">
        <v>17</v>
      </c>
      <c r="Z901">
        <v>3</v>
      </c>
    </row>
    <row r="902" spans="1:26" x14ac:dyDescent="0.25">
      <c r="A902">
        <v>1663</v>
      </c>
      <c r="B902" t="s">
        <v>1012</v>
      </c>
      <c r="C902">
        <v>52</v>
      </c>
      <c r="D902">
        <v>52</v>
      </c>
      <c r="E902">
        <v>52</v>
      </c>
      <c r="F902">
        <v>52</v>
      </c>
      <c r="G902">
        <v>52</v>
      </c>
      <c r="H902">
        <v>52</v>
      </c>
      <c r="I902">
        <v>52</v>
      </c>
      <c r="J902">
        <v>52</v>
      </c>
      <c r="K902">
        <v>52</v>
      </c>
      <c r="L902">
        <v>52</v>
      </c>
      <c r="M902">
        <v>52</v>
      </c>
      <c r="N902">
        <v>52</v>
      </c>
      <c r="O902">
        <v>74</v>
      </c>
      <c r="P902">
        <v>77</v>
      </c>
      <c r="Q902">
        <v>93</v>
      </c>
      <c r="R902">
        <v>84</v>
      </c>
      <c r="S902">
        <v>79</v>
      </c>
      <c r="T902">
        <v>89</v>
      </c>
      <c r="U902">
        <v>85</v>
      </c>
      <c r="V902">
        <v>69</v>
      </c>
      <c r="W902">
        <v>93</v>
      </c>
      <c r="X902">
        <v>435</v>
      </c>
      <c r="Y902">
        <v>63</v>
      </c>
      <c r="Z902">
        <v>77</v>
      </c>
    </row>
    <row r="903" spans="1:26" x14ac:dyDescent="0.25">
      <c r="A903">
        <v>1664</v>
      </c>
      <c r="B903" t="s">
        <v>987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1665</v>
      </c>
      <c r="B904" t="s">
        <v>988</v>
      </c>
      <c r="C904">
        <v>8</v>
      </c>
      <c r="D904">
        <v>7</v>
      </c>
      <c r="E904">
        <v>7</v>
      </c>
      <c r="F904">
        <v>8</v>
      </c>
      <c r="G904">
        <v>7</v>
      </c>
      <c r="H904">
        <v>7</v>
      </c>
      <c r="I904">
        <v>8</v>
      </c>
      <c r="J904">
        <v>7</v>
      </c>
      <c r="K904">
        <v>7</v>
      </c>
      <c r="L904">
        <v>8</v>
      </c>
      <c r="M904">
        <v>8</v>
      </c>
      <c r="N904">
        <v>8</v>
      </c>
      <c r="O904">
        <v>8</v>
      </c>
      <c r="P904">
        <v>7</v>
      </c>
      <c r="Q904">
        <v>7</v>
      </c>
      <c r="R904">
        <v>8</v>
      </c>
      <c r="S904">
        <v>7</v>
      </c>
      <c r="T904">
        <v>7</v>
      </c>
      <c r="U904">
        <v>8</v>
      </c>
      <c r="V904">
        <v>7</v>
      </c>
      <c r="W904">
        <v>7</v>
      </c>
      <c r="X904">
        <v>8</v>
      </c>
      <c r="Y904">
        <v>8</v>
      </c>
      <c r="Z904">
        <v>8</v>
      </c>
    </row>
    <row r="905" spans="1:26" x14ac:dyDescent="0.25">
      <c r="A905">
        <v>1666</v>
      </c>
      <c r="B905" t="s">
        <v>988</v>
      </c>
      <c r="C905">
        <v>8</v>
      </c>
      <c r="D905">
        <v>7</v>
      </c>
      <c r="E905">
        <v>7</v>
      </c>
      <c r="F905">
        <v>8</v>
      </c>
      <c r="G905">
        <v>7</v>
      </c>
      <c r="H905">
        <v>7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7</v>
      </c>
      <c r="Q905">
        <v>7</v>
      </c>
      <c r="R905">
        <v>8</v>
      </c>
      <c r="S905">
        <v>7</v>
      </c>
      <c r="T905">
        <v>7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1667</v>
      </c>
      <c r="B906" t="s">
        <v>988</v>
      </c>
      <c r="C906">
        <v>8</v>
      </c>
      <c r="D906">
        <v>7</v>
      </c>
      <c r="E906">
        <v>7</v>
      </c>
      <c r="F906">
        <v>8</v>
      </c>
      <c r="G906">
        <v>7</v>
      </c>
      <c r="H906">
        <v>7</v>
      </c>
      <c r="I906">
        <v>8</v>
      </c>
      <c r="J906">
        <v>7</v>
      </c>
      <c r="K906">
        <v>7</v>
      </c>
      <c r="L906">
        <v>8</v>
      </c>
      <c r="M906">
        <v>8</v>
      </c>
      <c r="N906">
        <v>8</v>
      </c>
      <c r="O906">
        <v>8</v>
      </c>
      <c r="P906">
        <v>7</v>
      </c>
      <c r="Q906">
        <v>7</v>
      </c>
      <c r="R906">
        <v>8</v>
      </c>
      <c r="S906">
        <v>7</v>
      </c>
      <c r="T906">
        <v>7</v>
      </c>
      <c r="U906">
        <v>8</v>
      </c>
      <c r="V906">
        <v>7</v>
      </c>
      <c r="W906">
        <v>7</v>
      </c>
      <c r="X906">
        <v>8</v>
      </c>
      <c r="Y906">
        <v>8</v>
      </c>
      <c r="Z906">
        <v>8</v>
      </c>
    </row>
    <row r="907" spans="1:26" x14ac:dyDescent="0.25">
      <c r="A907">
        <v>1668</v>
      </c>
      <c r="B907" t="s">
        <v>988</v>
      </c>
      <c r="C907">
        <v>8</v>
      </c>
      <c r="D907">
        <v>7</v>
      </c>
      <c r="E907">
        <v>7</v>
      </c>
      <c r="F907">
        <v>8</v>
      </c>
      <c r="G907">
        <v>7</v>
      </c>
      <c r="H907">
        <v>7</v>
      </c>
      <c r="I907">
        <v>8</v>
      </c>
      <c r="J907">
        <v>7</v>
      </c>
      <c r="K907">
        <v>7</v>
      </c>
      <c r="L907">
        <v>8</v>
      </c>
      <c r="M907">
        <v>8</v>
      </c>
      <c r="N907">
        <v>8</v>
      </c>
      <c r="O907">
        <v>8</v>
      </c>
      <c r="P907">
        <v>7</v>
      </c>
      <c r="Q907">
        <v>7</v>
      </c>
      <c r="R907">
        <v>8</v>
      </c>
      <c r="S907">
        <v>7</v>
      </c>
      <c r="T907">
        <v>7</v>
      </c>
      <c r="U907">
        <v>8</v>
      </c>
      <c r="V907">
        <v>7</v>
      </c>
      <c r="W907">
        <v>7</v>
      </c>
      <c r="X907">
        <v>8</v>
      </c>
      <c r="Y907">
        <v>8</v>
      </c>
      <c r="Z907">
        <v>8</v>
      </c>
    </row>
    <row r="908" spans="1:26" x14ac:dyDescent="0.25">
      <c r="A908">
        <v>1669</v>
      </c>
      <c r="B908" t="s">
        <v>989</v>
      </c>
      <c r="C908">
        <v>8</v>
      </c>
      <c r="D908">
        <v>7</v>
      </c>
      <c r="E908">
        <v>7</v>
      </c>
      <c r="F908">
        <v>8</v>
      </c>
      <c r="G908">
        <v>7</v>
      </c>
      <c r="H908">
        <v>7</v>
      </c>
      <c r="I908">
        <v>8</v>
      </c>
      <c r="J908">
        <v>7</v>
      </c>
      <c r="K908">
        <v>7</v>
      </c>
      <c r="L908">
        <v>8</v>
      </c>
      <c r="M908">
        <v>8</v>
      </c>
      <c r="N908">
        <v>8</v>
      </c>
      <c r="O908">
        <v>8</v>
      </c>
      <c r="P908">
        <v>7</v>
      </c>
      <c r="Q908">
        <v>7</v>
      </c>
      <c r="R908">
        <v>8</v>
      </c>
      <c r="S908">
        <v>7</v>
      </c>
      <c r="T908">
        <v>7</v>
      </c>
      <c r="U908">
        <v>8</v>
      </c>
      <c r="V908">
        <v>7</v>
      </c>
      <c r="W908">
        <v>7</v>
      </c>
      <c r="X908">
        <v>8</v>
      </c>
      <c r="Y908">
        <v>8</v>
      </c>
      <c r="Z908">
        <v>8</v>
      </c>
    </row>
    <row r="909" spans="1:26" x14ac:dyDescent="0.25">
      <c r="A909">
        <v>1670</v>
      </c>
      <c r="B909" t="s">
        <v>989</v>
      </c>
      <c r="C909">
        <v>8</v>
      </c>
      <c r="D909">
        <v>7</v>
      </c>
      <c r="E909">
        <v>7</v>
      </c>
      <c r="F909">
        <v>8</v>
      </c>
      <c r="G909">
        <v>7</v>
      </c>
      <c r="H909">
        <v>7</v>
      </c>
      <c r="I909">
        <v>8</v>
      </c>
      <c r="J909">
        <v>7</v>
      </c>
      <c r="K909">
        <v>7</v>
      </c>
      <c r="L909">
        <v>8</v>
      </c>
      <c r="M909">
        <v>8</v>
      </c>
      <c r="N909">
        <v>8</v>
      </c>
      <c r="O909">
        <v>8</v>
      </c>
      <c r="P909">
        <v>7</v>
      </c>
      <c r="Q909">
        <v>7</v>
      </c>
      <c r="R909">
        <v>8</v>
      </c>
      <c r="S909">
        <v>7</v>
      </c>
      <c r="T909">
        <v>7</v>
      </c>
      <c r="U909">
        <v>8</v>
      </c>
      <c r="V909">
        <v>7</v>
      </c>
      <c r="W909">
        <v>7</v>
      </c>
      <c r="X909">
        <v>8</v>
      </c>
      <c r="Y909">
        <v>8</v>
      </c>
      <c r="Z909">
        <v>8</v>
      </c>
    </row>
    <row r="910" spans="1:26" x14ac:dyDescent="0.25">
      <c r="A910">
        <v>1671</v>
      </c>
      <c r="B910" t="s">
        <v>939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1672</v>
      </c>
      <c r="B911" t="s">
        <v>990</v>
      </c>
      <c r="C911">
        <v>4</v>
      </c>
      <c r="D911">
        <v>4</v>
      </c>
      <c r="E911">
        <v>4</v>
      </c>
      <c r="F911">
        <v>4</v>
      </c>
      <c r="G911">
        <v>4</v>
      </c>
      <c r="H911">
        <v>4</v>
      </c>
      <c r="I911">
        <v>4</v>
      </c>
      <c r="J911">
        <v>4</v>
      </c>
      <c r="K911">
        <v>1</v>
      </c>
      <c r="L911">
        <v>1</v>
      </c>
      <c r="M911">
        <v>0</v>
      </c>
      <c r="N911">
        <v>0</v>
      </c>
      <c r="O911">
        <v>4</v>
      </c>
      <c r="P911">
        <v>4</v>
      </c>
      <c r="Q911">
        <v>4</v>
      </c>
      <c r="R911">
        <v>4</v>
      </c>
      <c r="S911">
        <v>4</v>
      </c>
      <c r="T911">
        <v>4</v>
      </c>
      <c r="U911">
        <v>4</v>
      </c>
      <c r="V911">
        <v>4</v>
      </c>
      <c r="W911">
        <v>1</v>
      </c>
      <c r="X911">
        <v>1</v>
      </c>
      <c r="Y911">
        <v>0</v>
      </c>
      <c r="Z911">
        <v>0</v>
      </c>
    </row>
    <row r="912" spans="1:26" x14ac:dyDescent="0.25">
      <c r="A912">
        <v>1673</v>
      </c>
      <c r="B912" t="s">
        <v>990</v>
      </c>
      <c r="C912">
        <v>4</v>
      </c>
      <c r="D912">
        <v>4</v>
      </c>
      <c r="E912">
        <v>4</v>
      </c>
      <c r="F912">
        <v>4</v>
      </c>
      <c r="G912">
        <v>4</v>
      </c>
      <c r="H912">
        <v>4</v>
      </c>
      <c r="I912">
        <v>4</v>
      </c>
      <c r="J912">
        <v>4</v>
      </c>
      <c r="K912">
        <v>1</v>
      </c>
      <c r="L912">
        <v>1</v>
      </c>
      <c r="M912">
        <v>1</v>
      </c>
      <c r="N912">
        <v>0</v>
      </c>
      <c r="O912">
        <v>4</v>
      </c>
      <c r="P912">
        <v>4</v>
      </c>
      <c r="Q912">
        <v>4</v>
      </c>
      <c r="R912">
        <v>4</v>
      </c>
      <c r="S912">
        <v>4</v>
      </c>
      <c r="T912">
        <v>4</v>
      </c>
      <c r="U912">
        <v>4</v>
      </c>
      <c r="V912">
        <v>4</v>
      </c>
      <c r="W912">
        <v>1</v>
      </c>
      <c r="X912">
        <v>1</v>
      </c>
      <c r="Y912">
        <v>1</v>
      </c>
      <c r="Z912">
        <v>0</v>
      </c>
    </row>
    <row r="913" spans="1:26" x14ac:dyDescent="0.25">
      <c r="A913">
        <v>1674</v>
      </c>
      <c r="B913" t="s">
        <v>999</v>
      </c>
      <c r="C913">
        <v>7000</v>
      </c>
      <c r="D913">
        <v>7000</v>
      </c>
      <c r="E913">
        <v>7000</v>
      </c>
      <c r="F913">
        <v>7000</v>
      </c>
      <c r="G913">
        <v>7000</v>
      </c>
      <c r="H913">
        <v>7000</v>
      </c>
      <c r="I913">
        <v>7000</v>
      </c>
      <c r="J913">
        <v>7000</v>
      </c>
      <c r="K913">
        <v>7000</v>
      </c>
      <c r="L913">
        <v>7000</v>
      </c>
      <c r="M913">
        <v>7000</v>
      </c>
      <c r="N913">
        <v>7000</v>
      </c>
      <c r="O913">
        <v>0</v>
      </c>
      <c r="P913">
        <v>0</v>
      </c>
      <c r="Q913">
        <v>0</v>
      </c>
      <c r="R913">
        <v>1995</v>
      </c>
      <c r="S913">
        <v>542</v>
      </c>
      <c r="T913">
        <v>750</v>
      </c>
      <c r="U913">
        <v>8253</v>
      </c>
      <c r="V913">
        <v>1650</v>
      </c>
      <c r="W913">
        <v>40492</v>
      </c>
      <c r="X913">
        <v>169</v>
      </c>
      <c r="Y913">
        <v>30692</v>
      </c>
      <c r="Z913">
        <v>21236</v>
      </c>
    </row>
    <row r="914" spans="1:26" x14ac:dyDescent="0.25">
      <c r="A914">
        <v>1675</v>
      </c>
      <c r="B914" t="s">
        <v>1000</v>
      </c>
      <c r="C914">
        <v>7000</v>
      </c>
      <c r="D914">
        <v>7000</v>
      </c>
      <c r="E914">
        <v>7000</v>
      </c>
      <c r="F914">
        <v>7000</v>
      </c>
      <c r="G914">
        <v>7000</v>
      </c>
      <c r="H914">
        <v>7000</v>
      </c>
      <c r="I914">
        <v>7000</v>
      </c>
      <c r="J914">
        <v>7000</v>
      </c>
      <c r="K914">
        <v>7000</v>
      </c>
      <c r="L914">
        <v>7000</v>
      </c>
      <c r="M914">
        <v>7000</v>
      </c>
      <c r="N914">
        <v>7000</v>
      </c>
      <c r="O914">
        <v>0</v>
      </c>
      <c r="P914">
        <v>3163</v>
      </c>
      <c r="Q914">
        <v>0</v>
      </c>
      <c r="R914">
        <v>0</v>
      </c>
      <c r="S914">
        <v>460</v>
      </c>
      <c r="T914">
        <v>4576</v>
      </c>
      <c r="U914">
        <v>3870</v>
      </c>
      <c r="V914">
        <v>1061</v>
      </c>
      <c r="W914">
        <v>755</v>
      </c>
      <c r="X914">
        <v>0</v>
      </c>
      <c r="Y914">
        <v>1010</v>
      </c>
      <c r="Z914">
        <v>120</v>
      </c>
    </row>
    <row r="915" spans="1:26" x14ac:dyDescent="0.25">
      <c r="A915">
        <v>1676</v>
      </c>
      <c r="B915" t="s">
        <v>999</v>
      </c>
      <c r="C915">
        <v>7700</v>
      </c>
      <c r="D915">
        <v>7700</v>
      </c>
      <c r="E915">
        <v>7700</v>
      </c>
      <c r="F915">
        <v>7700</v>
      </c>
      <c r="G915">
        <v>7700</v>
      </c>
      <c r="H915">
        <v>7700</v>
      </c>
      <c r="I915">
        <v>7700</v>
      </c>
      <c r="J915">
        <v>7700</v>
      </c>
      <c r="K915">
        <v>7700</v>
      </c>
      <c r="L915">
        <v>7700</v>
      </c>
      <c r="M915">
        <v>7700</v>
      </c>
      <c r="N915">
        <v>7700</v>
      </c>
      <c r="O915">
        <v>7140</v>
      </c>
      <c r="P915">
        <v>2238</v>
      </c>
      <c r="Q915">
        <v>7492</v>
      </c>
      <c r="R915">
        <v>2429</v>
      </c>
      <c r="S915">
        <v>745</v>
      </c>
      <c r="T915">
        <v>0</v>
      </c>
      <c r="U915">
        <v>1500</v>
      </c>
      <c r="V915">
        <v>362</v>
      </c>
      <c r="W915">
        <v>200</v>
      </c>
      <c r="X915">
        <v>0</v>
      </c>
      <c r="Y915">
        <v>0</v>
      </c>
      <c r="Z915">
        <v>10539</v>
      </c>
    </row>
    <row r="916" spans="1:26" x14ac:dyDescent="0.25">
      <c r="A916">
        <v>1677</v>
      </c>
      <c r="B916" t="s">
        <v>1000</v>
      </c>
      <c r="C916">
        <v>7700</v>
      </c>
      <c r="D916">
        <v>7700</v>
      </c>
      <c r="E916">
        <v>7700</v>
      </c>
      <c r="F916">
        <v>7700</v>
      </c>
      <c r="G916">
        <v>7700</v>
      </c>
      <c r="H916">
        <v>7700</v>
      </c>
      <c r="I916">
        <v>7700</v>
      </c>
      <c r="J916">
        <v>7700</v>
      </c>
      <c r="K916">
        <v>7700</v>
      </c>
      <c r="L916">
        <v>7700</v>
      </c>
      <c r="M916">
        <v>7700</v>
      </c>
      <c r="N916">
        <v>7700</v>
      </c>
      <c r="O916">
        <v>3481</v>
      </c>
      <c r="P916">
        <v>1565</v>
      </c>
      <c r="Q916">
        <v>122</v>
      </c>
      <c r="R916">
        <v>2750</v>
      </c>
      <c r="S916">
        <v>870</v>
      </c>
      <c r="T916">
        <v>1100</v>
      </c>
      <c r="U916">
        <v>0</v>
      </c>
      <c r="V916">
        <v>320</v>
      </c>
      <c r="W916">
        <v>510</v>
      </c>
      <c r="X916">
        <v>200</v>
      </c>
      <c r="Y916">
        <v>50</v>
      </c>
      <c r="Z916">
        <v>1683</v>
      </c>
    </row>
    <row r="917" spans="1:26" x14ac:dyDescent="0.25">
      <c r="A917">
        <v>1678</v>
      </c>
      <c r="B917" t="s">
        <v>999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1679</v>
      </c>
      <c r="B918" t="s">
        <v>1000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1680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-919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1681</v>
      </c>
      <c r="B920" t="s">
        <v>1000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-7570</v>
      </c>
      <c r="P920">
        <v>-555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1682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1683</v>
      </c>
      <c r="B922" t="s">
        <v>1000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1684</v>
      </c>
      <c r="B923" t="s">
        <v>999</v>
      </c>
      <c r="C923">
        <v>7300</v>
      </c>
      <c r="D923">
        <v>7300</v>
      </c>
      <c r="E923">
        <v>7300</v>
      </c>
      <c r="F923">
        <v>7300</v>
      </c>
      <c r="G923">
        <v>7300</v>
      </c>
      <c r="H923">
        <v>7300</v>
      </c>
      <c r="I923">
        <v>7300</v>
      </c>
      <c r="J923">
        <v>7300</v>
      </c>
      <c r="K923">
        <v>7300</v>
      </c>
      <c r="L923">
        <v>7300</v>
      </c>
      <c r="M923">
        <v>7300</v>
      </c>
      <c r="N923">
        <v>7300</v>
      </c>
      <c r="O923">
        <v>0</v>
      </c>
      <c r="P923">
        <v>5932</v>
      </c>
      <c r="Q923">
        <v>0</v>
      </c>
      <c r="R923">
        <v>0</v>
      </c>
      <c r="S923">
        <v>100</v>
      </c>
      <c r="T923">
        <v>-100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1685</v>
      </c>
      <c r="B924" t="s">
        <v>1000</v>
      </c>
      <c r="C924">
        <v>7300</v>
      </c>
      <c r="D924">
        <v>7300</v>
      </c>
      <c r="E924">
        <v>7300</v>
      </c>
      <c r="F924">
        <v>7300</v>
      </c>
      <c r="G924">
        <v>7300</v>
      </c>
      <c r="H924">
        <v>7300</v>
      </c>
      <c r="I924">
        <v>7300</v>
      </c>
      <c r="J924">
        <v>7300</v>
      </c>
      <c r="K924">
        <v>7300</v>
      </c>
      <c r="L924">
        <v>7300</v>
      </c>
      <c r="M924">
        <v>7300</v>
      </c>
      <c r="N924">
        <v>7300</v>
      </c>
      <c r="O924">
        <v>0</v>
      </c>
      <c r="P924">
        <v>871</v>
      </c>
      <c r="Q924">
        <v>0</v>
      </c>
      <c r="R924">
        <v>0</v>
      </c>
      <c r="S924">
        <v>4706</v>
      </c>
      <c r="T924">
        <v>-4456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1686</v>
      </c>
      <c r="B925" t="s">
        <v>999</v>
      </c>
      <c r="C925">
        <v>7300</v>
      </c>
      <c r="D925">
        <v>7300</v>
      </c>
      <c r="E925">
        <v>7300</v>
      </c>
      <c r="F925">
        <v>7300</v>
      </c>
      <c r="G925">
        <v>7300</v>
      </c>
      <c r="H925">
        <v>7300</v>
      </c>
      <c r="I925">
        <v>7300</v>
      </c>
      <c r="J925">
        <v>7300</v>
      </c>
      <c r="K925">
        <v>7300</v>
      </c>
      <c r="L925">
        <v>7300</v>
      </c>
      <c r="M925">
        <v>7300</v>
      </c>
      <c r="N925">
        <v>7300</v>
      </c>
      <c r="O925">
        <v>3218</v>
      </c>
      <c r="P925">
        <v>3308</v>
      </c>
      <c r="Q925">
        <v>0</v>
      </c>
      <c r="R925">
        <v>0</v>
      </c>
      <c r="S925">
        <v>11408</v>
      </c>
      <c r="T925">
        <v>15916</v>
      </c>
      <c r="U925">
        <v>37700</v>
      </c>
      <c r="V925">
        <v>4378</v>
      </c>
      <c r="W925">
        <v>8364</v>
      </c>
      <c r="X925">
        <v>9386</v>
      </c>
      <c r="Y925">
        <v>1480</v>
      </c>
      <c r="Z925">
        <v>0</v>
      </c>
    </row>
    <row r="926" spans="1:26" x14ac:dyDescent="0.25">
      <c r="A926">
        <v>1687</v>
      </c>
      <c r="B926" t="s">
        <v>1000</v>
      </c>
      <c r="C926">
        <v>7300</v>
      </c>
      <c r="D926">
        <v>7300</v>
      </c>
      <c r="E926">
        <v>7300</v>
      </c>
      <c r="F926">
        <v>7300</v>
      </c>
      <c r="G926">
        <v>7300</v>
      </c>
      <c r="H926">
        <v>7300</v>
      </c>
      <c r="I926">
        <v>7300</v>
      </c>
      <c r="J926">
        <v>7300</v>
      </c>
      <c r="K926">
        <v>7300</v>
      </c>
      <c r="L926">
        <v>7300</v>
      </c>
      <c r="M926">
        <v>7300</v>
      </c>
      <c r="N926">
        <v>7300</v>
      </c>
      <c r="O926">
        <v>8174</v>
      </c>
      <c r="P926">
        <v>8719</v>
      </c>
      <c r="Q926">
        <v>1560</v>
      </c>
      <c r="R926">
        <v>0</v>
      </c>
      <c r="S926">
        <v>6581</v>
      </c>
      <c r="T926">
        <v>815</v>
      </c>
      <c r="U926">
        <v>5118</v>
      </c>
      <c r="V926">
        <v>1911</v>
      </c>
      <c r="W926">
        <v>7919</v>
      </c>
      <c r="X926">
        <v>5267</v>
      </c>
      <c r="Y926">
        <v>140</v>
      </c>
      <c r="Z926">
        <v>2968</v>
      </c>
    </row>
    <row r="927" spans="1:26" x14ac:dyDescent="0.25">
      <c r="A927">
        <v>1688</v>
      </c>
      <c r="B927" t="s">
        <v>999</v>
      </c>
      <c r="C927">
        <v>7300</v>
      </c>
      <c r="D927">
        <v>7300</v>
      </c>
      <c r="E927">
        <v>7300</v>
      </c>
      <c r="F927">
        <v>7300</v>
      </c>
      <c r="G927">
        <v>7300</v>
      </c>
      <c r="H927">
        <v>7300</v>
      </c>
      <c r="I927">
        <v>7300</v>
      </c>
      <c r="J927">
        <v>7300</v>
      </c>
      <c r="K927">
        <v>7300</v>
      </c>
      <c r="L927">
        <v>7300</v>
      </c>
      <c r="M927">
        <v>7300</v>
      </c>
      <c r="N927">
        <v>7300</v>
      </c>
      <c r="O927">
        <v>1500</v>
      </c>
      <c r="P927">
        <v>0</v>
      </c>
      <c r="Q927">
        <v>0</v>
      </c>
      <c r="R927">
        <v>0</v>
      </c>
      <c r="S927">
        <v>14516</v>
      </c>
      <c r="T927">
        <v>8297</v>
      </c>
      <c r="U927">
        <v>1270</v>
      </c>
      <c r="V927">
        <v>12490</v>
      </c>
      <c r="W927">
        <v>9953</v>
      </c>
      <c r="X927">
        <v>20034</v>
      </c>
      <c r="Y927">
        <v>890</v>
      </c>
      <c r="Z927">
        <v>14072</v>
      </c>
    </row>
    <row r="928" spans="1:26" x14ac:dyDescent="0.25">
      <c r="A928">
        <v>1689</v>
      </c>
      <c r="B928" t="s">
        <v>1000</v>
      </c>
      <c r="C928">
        <v>7700</v>
      </c>
      <c r="D928">
        <v>7700</v>
      </c>
      <c r="E928">
        <v>7700</v>
      </c>
      <c r="F928">
        <v>7700</v>
      </c>
      <c r="G928">
        <v>7700</v>
      </c>
      <c r="H928">
        <v>7700</v>
      </c>
      <c r="I928">
        <v>7700</v>
      </c>
      <c r="J928">
        <v>7700</v>
      </c>
      <c r="K928">
        <v>7700</v>
      </c>
      <c r="L928">
        <v>7700</v>
      </c>
      <c r="M928">
        <v>7700</v>
      </c>
      <c r="N928">
        <v>7700</v>
      </c>
      <c r="O928">
        <v>0</v>
      </c>
      <c r="P928">
        <v>480</v>
      </c>
      <c r="Q928">
        <v>7861</v>
      </c>
      <c r="R928">
        <v>0</v>
      </c>
      <c r="S928">
        <v>12211</v>
      </c>
      <c r="T928">
        <v>8072</v>
      </c>
      <c r="U928">
        <v>250</v>
      </c>
      <c r="V928">
        <v>13741</v>
      </c>
      <c r="W928">
        <v>7330</v>
      </c>
      <c r="X928">
        <v>15889</v>
      </c>
      <c r="Y928">
        <v>885</v>
      </c>
      <c r="Z928">
        <v>7947</v>
      </c>
    </row>
    <row r="929" spans="1:26" x14ac:dyDescent="0.25">
      <c r="A929">
        <v>1690</v>
      </c>
      <c r="B929" t="s">
        <v>999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270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1691</v>
      </c>
      <c r="B930" t="s">
        <v>1000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150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1692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1693</v>
      </c>
      <c r="B932" t="s">
        <v>1000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1694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3224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1695</v>
      </c>
      <c r="B934" t="s">
        <v>1000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228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1696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1697</v>
      </c>
      <c r="B936" t="s">
        <v>1000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1698</v>
      </c>
      <c r="B937" t="s">
        <v>999</v>
      </c>
      <c r="C937">
        <v>7300</v>
      </c>
      <c r="D937">
        <v>7300</v>
      </c>
      <c r="E937">
        <v>7300</v>
      </c>
      <c r="F937">
        <v>7300</v>
      </c>
      <c r="G937">
        <v>7300</v>
      </c>
      <c r="H937">
        <v>7300</v>
      </c>
      <c r="I937">
        <v>7300</v>
      </c>
      <c r="J937">
        <v>7300</v>
      </c>
      <c r="K937">
        <v>7300</v>
      </c>
      <c r="L937">
        <v>7300</v>
      </c>
      <c r="M937">
        <v>7300</v>
      </c>
      <c r="N937">
        <v>7300</v>
      </c>
      <c r="O937">
        <v>0</v>
      </c>
      <c r="P937">
        <v>0</v>
      </c>
      <c r="Q937">
        <v>161</v>
      </c>
      <c r="R937">
        <v>10340</v>
      </c>
      <c r="S937">
        <v>5148</v>
      </c>
      <c r="T937">
        <v>3776</v>
      </c>
      <c r="U937">
        <v>2611</v>
      </c>
      <c r="V937">
        <v>4270</v>
      </c>
      <c r="W937">
        <v>1135</v>
      </c>
      <c r="X937">
        <v>8061</v>
      </c>
      <c r="Y937">
        <v>0</v>
      </c>
      <c r="Z937">
        <v>5714</v>
      </c>
    </row>
    <row r="938" spans="1:26" x14ac:dyDescent="0.25">
      <c r="A938">
        <v>1699</v>
      </c>
      <c r="B938" t="s">
        <v>1000</v>
      </c>
      <c r="C938">
        <v>7300</v>
      </c>
      <c r="D938">
        <v>7300</v>
      </c>
      <c r="E938">
        <v>7300</v>
      </c>
      <c r="F938">
        <v>7300</v>
      </c>
      <c r="G938">
        <v>7300</v>
      </c>
      <c r="H938">
        <v>7300</v>
      </c>
      <c r="I938">
        <v>7300</v>
      </c>
      <c r="J938">
        <v>7300</v>
      </c>
      <c r="K938">
        <v>7300</v>
      </c>
      <c r="L938">
        <v>7300</v>
      </c>
      <c r="M938">
        <v>7300</v>
      </c>
      <c r="N938">
        <v>7300</v>
      </c>
      <c r="O938">
        <v>0</v>
      </c>
      <c r="P938">
        <v>0</v>
      </c>
      <c r="Q938">
        <v>0</v>
      </c>
      <c r="R938">
        <v>0</v>
      </c>
      <c r="S938">
        <v>2361</v>
      </c>
      <c r="T938">
        <v>3455</v>
      </c>
      <c r="U938">
        <v>505</v>
      </c>
      <c r="V938">
        <v>2214</v>
      </c>
      <c r="W938">
        <v>462</v>
      </c>
      <c r="X938">
        <v>4139</v>
      </c>
      <c r="Y938">
        <v>150</v>
      </c>
      <c r="Z938">
        <v>235</v>
      </c>
    </row>
    <row r="939" spans="1:26" x14ac:dyDescent="0.25">
      <c r="A939">
        <v>1700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1701</v>
      </c>
      <c r="B940" t="s">
        <v>631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1702</v>
      </c>
      <c r="B941" t="s">
        <v>999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1703</v>
      </c>
      <c r="B942" t="s">
        <v>1000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1704</v>
      </c>
      <c r="B943" t="s">
        <v>755</v>
      </c>
      <c r="C943">
        <v>1200</v>
      </c>
      <c r="D943">
        <v>1200</v>
      </c>
      <c r="E943">
        <v>1200</v>
      </c>
      <c r="F943">
        <v>1200</v>
      </c>
      <c r="G943">
        <v>1200</v>
      </c>
      <c r="H943">
        <v>1200</v>
      </c>
      <c r="I943">
        <v>1200</v>
      </c>
      <c r="J943">
        <v>1200</v>
      </c>
      <c r="K943">
        <v>1200</v>
      </c>
      <c r="L943">
        <v>1200</v>
      </c>
      <c r="M943">
        <v>1200</v>
      </c>
      <c r="N943">
        <v>1200</v>
      </c>
      <c r="O943">
        <v>0</v>
      </c>
      <c r="P943">
        <v>0</v>
      </c>
      <c r="Q943">
        <v>95</v>
      </c>
      <c r="R943">
        <v>2058</v>
      </c>
      <c r="S943">
        <v>501</v>
      </c>
      <c r="T943">
        <v>0</v>
      </c>
      <c r="U943">
        <v>599</v>
      </c>
      <c r="V943">
        <v>300</v>
      </c>
      <c r="W943">
        <v>557</v>
      </c>
      <c r="X943">
        <v>371</v>
      </c>
      <c r="Y943">
        <v>0</v>
      </c>
      <c r="Z943">
        <v>0</v>
      </c>
    </row>
    <row r="944" spans="1:26" x14ac:dyDescent="0.25">
      <c r="A944">
        <v>1705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1706</v>
      </c>
      <c r="B945" t="s">
        <v>755</v>
      </c>
      <c r="C945">
        <v>1350</v>
      </c>
      <c r="D945">
        <v>1350</v>
      </c>
      <c r="E945">
        <v>1350</v>
      </c>
      <c r="F945">
        <v>1350</v>
      </c>
      <c r="G945">
        <v>1350</v>
      </c>
      <c r="H945">
        <v>1350</v>
      </c>
      <c r="I945">
        <v>1350</v>
      </c>
      <c r="J945">
        <v>1350</v>
      </c>
      <c r="K945">
        <v>1350</v>
      </c>
      <c r="L945">
        <v>1350</v>
      </c>
      <c r="M945">
        <v>1350</v>
      </c>
      <c r="N945">
        <v>1350</v>
      </c>
      <c r="O945">
        <v>188</v>
      </c>
      <c r="P945">
        <v>125</v>
      </c>
      <c r="Q945">
        <v>102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1707</v>
      </c>
      <c r="B946" t="s">
        <v>755</v>
      </c>
      <c r="C946">
        <v>1350</v>
      </c>
      <c r="D946">
        <v>1350</v>
      </c>
      <c r="E946">
        <v>1350</v>
      </c>
      <c r="F946">
        <v>1350</v>
      </c>
      <c r="G946">
        <v>1350</v>
      </c>
      <c r="H946">
        <v>1350</v>
      </c>
      <c r="I946">
        <v>1350</v>
      </c>
      <c r="J946">
        <v>1350</v>
      </c>
      <c r="K946">
        <v>1350</v>
      </c>
      <c r="L946">
        <v>1350</v>
      </c>
      <c r="M946">
        <v>1350</v>
      </c>
      <c r="N946">
        <v>1350</v>
      </c>
      <c r="O946">
        <v>0</v>
      </c>
      <c r="P946">
        <v>543</v>
      </c>
      <c r="Q946">
        <v>352</v>
      </c>
      <c r="R946">
        <v>894</v>
      </c>
      <c r="S946">
        <v>660</v>
      </c>
      <c r="T946">
        <v>0</v>
      </c>
      <c r="U946">
        <v>230</v>
      </c>
      <c r="V946">
        <v>359</v>
      </c>
      <c r="W946">
        <v>215</v>
      </c>
      <c r="X946">
        <v>790</v>
      </c>
      <c r="Y946">
        <v>503</v>
      </c>
      <c r="Z946">
        <v>63</v>
      </c>
    </row>
    <row r="947" spans="1:26" x14ac:dyDescent="0.25">
      <c r="A947">
        <v>1708</v>
      </c>
      <c r="B947" t="s">
        <v>631</v>
      </c>
      <c r="C947">
        <v>357</v>
      </c>
      <c r="D947">
        <v>357</v>
      </c>
      <c r="E947">
        <v>357</v>
      </c>
      <c r="F947">
        <v>357</v>
      </c>
      <c r="G947">
        <v>345</v>
      </c>
      <c r="H947">
        <v>345</v>
      </c>
      <c r="I947">
        <v>319</v>
      </c>
      <c r="J947">
        <v>319</v>
      </c>
      <c r="K947">
        <v>289</v>
      </c>
      <c r="L947">
        <v>289</v>
      </c>
      <c r="M947">
        <v>289</v>
      </c>
      <c r="N947">
        <v>289</v>
      </c>
      <c r="O947">
        <v>0</v>
      </c>
      <c r="P947">
        <v>0</v>
      </c>
      <c r="Q947">
        <v>0</v>
      </c>
      <c r="R947">
        <v>760</v>
      </c>
      <c r="S947">
        <v>451</v>
      </c>
      <c r="T947">
        <v>710</v>
      </c>
      <c r="U947">
        <v>1004</v>
      </c>
      <c r="V947">
        <v>14</v>
      </c>
      <c r="W947">
        <v>1736</v>
      </c>
      <c r="X947">
        <v>1621</v>
      </c>
      <c r="Y947">
        <v>3925</v>
      </c>
      <c r="Z947">
        <v>0</v>
      </c>
    </row>
    <row r="948" spans="1:26" x14ac:dyDescent="0.25">
      <c r="A948">
        <v>1709</v>
      </c>
      <c r="B948" t="s">
        <v>631</v>
      </c>
      <c r="C948">
        <v>377</v>
      </c>
      <c r="D948">
        <v>377</v>
      </c>
      <c r="E948">
        <v>377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101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1710</v>
      </c>
      <c r="B949" t="s">
        <v>631</v>
      </c>
      <c r="C949">
        <v>429</v>
      </c>
      <c r="D949">
        <v>429</v>
      </c>
      <c r="E949">
        <v>429</v>
      </c>
      <c r="F949">
        <v>429</v>
      </c>
      <c r="G949">
        <v>431</v>
      </c>
      <c r="H949">
        <v>431</v>
      </c>
      <c r="I949">
        <v>431</v>
      </c>
      <c r="J949">
        <v>431</v>
      </c>
      <c r="K949">
        <v>431</v>
      </c>
      <c r="L949">
        <v>431</v>
      </c>
      <c r="M949">
        <v>431</v>
      </c>
      <c r="N949">
        <v>431</v>
      </c>
      <c r="O949">
        <v>0</v>
      </c>
      <c r="P949">
        <v>0</v>
      </c>
      <c r="Q949">
        <v>337</v>
      </c>
      <c r="R949">
        <v>221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1711</v>
      </c>
      <c r="B950" t="s">
        <v>631</v>
      </c>
      <c r="C950">
        <v>351</v>
      </c>
      <c r="D950">
        <v>351</v>
      </c>
      <c r="E950">
        <v>351</v>
      </c>
      <c r="F950">
        <v>351</v>
      </c>
      <c r="G950">
        <v>349</v>
      </c>
      <c r="H950">
        <v>349</v>
      </c>
      <c r="I950">
        <v>366</v>
      </c>
      <c r="J950">
        <v>366</v>
      </c>
      <c r="K950">
        <v>453</v>
      </c>
      <c r="L950">
        <v>453</v>
      </c>
      <c r="M950">
        <v>453</v>
      </c>
      <c r="N950">
        <v>453</v>
      </c>
      <c r="O950">
        <v>3</v>
      </c>
      <c r="P950">
        <v>99</v>
      </c>
      <c r="Q950">
        <v>382</v>
      </c>
      <c r="R950">
        <v>263</v>
      </c>
      <c r="S950">
        <v>260</v>
      </c>
      <c r="T950">
        <v>0</v>
      </c>
      <c r="U950">
        <v>115</v>
      </c>
      <c r="V950">
        <v>128</v>
      </c>
      <c r="W950">
        <v>707</v>
      </c>
      <c r="X950">
        <v>353</v>
      </c>
      <c r="Y950">
        <v>605</v>
      </c>
      <c r="Z950">
        <v>821</v>
      </c>
    </row>
    <row r="951" spans="1:26" x14ac:dyDescent="0.25">
      <c r="A951">
        <v>1712</v>
      </c>
      <c r="B951" t="s">
        <v>999</v>
      </c>
      <c r="C951">
        <v>7000</v>
      </c>
      <c r="D951">
        <v>7000</v>
      </c>
      <c r="E951">
        <v>7000</v>
      </c>
      <c r="F951">
        <v>7000</v>
      </c>
      <c r="G951">
        <v>7000</v>
      </c>
      <c r="H951">
        <v>7000</v>
      </c>
      <c r="I951">
        <v>7000</v>
      </c>
      <c r="J951">
        <v>7000</v>
      </c>
      <c r="K951">
        <v>7000</v>
      </c>
      <c r="L951">
        <v>7000</v>
      </c>
      <c r="M951">
        <v>7000</v>
      </c>
      <c r="N951">
        <v>7000</v>
      </c>
      <c r="O951">
        <v>0</v>
      </c>
      <c r="P951">
        <v>23131</v>
      </c>
      <c r="Q951">
        <v>0</v>
      </c>
      <c r="R951">
        <v>-99</v>
      </c>
      <c r="S951">
        <v>2553</v>
      </c>
      <c r="T951">
        <v>1227</v>
      </c>
      <c r="U951">
        <v>7091</v>
      </c>
      <c r="V951">
        <v>3778</v>
      </c>
      <c r="W951">
        <v>1100</v>
      </c>
      <c r="X951">
        <v>2465</v>
      </c>
      <c r="Y951">
        <v>0</v>
      </c>
      <c r="Z951">
        <v>0</v>
      </c>
    </row>
    <row r="952" spans="1:26" x14ac:dyDescent="0.25">
      <c r="A952">
        <v>1713</v>
      </c>
      <c r="B952" t="s">
        <v>999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1714</v>
      </c>
      <c r="B953" t="s">
        <v>999</v>
      </c>
      <c r="C953">
        <v>7300</v>
      </c>
      <c r="D953">
        <v>7300</v>
      </c>
      <c r="E953">
        <v>7300</v>
      </c>
      <c r="F953">
        <v>7300</v>
      </c>
      <c r="G953">
        <v>7300</v>
      </c>
      <c r="H953">
        <v>7300</v>
      </c>
      <c r="I953">
        <v>7300</v>
      </c>
      <c r="J953">
        <v>7300</v>
      </c>
      <c r="K953">
        <v>7300</v>
      </c>
      <c r="L953">
        <v>7300</v>
      </c>
      <c r="M953">
        <v>7300</v>
      </c>
      <c r="N953">
        <v>7300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1715</v>
      </c>
      <c r="B954" t="s">
        <v>999</v>
      </c>
      <c r="C954">
        <v>7300</v>
      </c>
      <c r="D954">
        <v>7300</v>
      </c>
      <c r="E954">
        <v>7300</v>
      </c>
      <c r="F954">
        <v>7300</v>
      </c>
      <c r="G954">
        <v>7300</v>
      </c>
      <c r="H954">
        <v>7300</v>
      </c>
      <c r="I954">
        <v>7300</v>
      </c>
      <c r="J954">
        <v>7300</v>
      </c>
      <c r="K954">
        <v>7300</v>
      </c>
      <c r="L954">
        <v>7300</v>
      </c>
      <c r="M954">
        <v>7300</v>
      </c>
      <c r="N954">
        <v>7300</v>
      </c>
      <c r="O954">
        <v>0</v>
      </c>
      <c r="P954">
        <v>0</v>
      </c>
      <c r="Q954">
        <v>1887</v>
      </c>
      <c r="R954">
        <v>2572</v>
      </c>
      <c r="S954">
        <v>4205</v>
      </c>
      <c r="T954">
        <v>1225</v>
      </c>
      <c r="U954">
        <v>832</v>
      </c>
      <c r="V954">
        <v>1177</v>
      </c>
      <c r="W954">
        <v>8101</v>
      </c>
      <c r="X954">
        <v>275</v>
      </c>
      <c r="Y954">
        <v>350</v>
      </c>
      <c r="Z954">
        <v>610</v>
      </c>
    </row>
    <row r="955" spans="1:26" x14ac:dyDescent="0.25">
      <c r="A955">
        <v>1716</v>
      </c>
      <c r="B955" t="s">
        <v>1000</v>
      </c>
      <c r="C955">
        <v>7300</v>
      </c>
      <c r="D955">
        <v>7300</v>
      </c>
      <c r="E955">
        <v>7300</v>
      </c>
      <c r="F955">
        <v>7300</v>
      </c>
      <c r="G955">
        <v>7300</v>
      </c>
      <c r="H955">
        <v>7300</v>
      </c>
      <c r="I955">
        <v>7300</v>
      </c>
      <c r="J955">
        <v>7300</v>
      </c>
      <c r="K955">
        <v>7300</v>
      </c>
      <c r="L955">
        <v>7300</v>
      </c>
      <c r="M955">
        <v>7300</v>
      </c>
      <c r="N955">
        <v>7300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-325</v>
      </c>
      <c r="Y955">
        <v>0</v>
      </c>
      <c r="Z955">
        <v>0</v>
      </c>
    </row>
    <row r="956" spans="1:26" x14ac:dyDescent="0.25">
      <c r="A956">
        <v>1717</v>
      </c>
      <c r="B956" t="s">
        <v>1000</v>
      </c>
      <c r="C956">
        <v>7300</v>
      </c>
      <c r="D956">
        <v>7300</v>
      </c>
      <c r="E956">
        <v>7300</v>
      </c>
      <c r="F956">
        <v>7300</v>
      </c>
      <c r="G956">
        <v>7300</v>
      </c>
      <c r="H956">
        <v>7300</v>
      </c>
      <c r="I956">
        <v>7300</v>
      </c>
      <c r="J956">
        <v>7300</v>
      </c>
      <c r="K956">
        <v>7300</v>
      </c>
      <c r="L956">
        <v>7300</v>
      </c>
      <c r="M956">
        <v>7300</v>
      </c>
      <c r="N956">
        <v>7300</v>
      </c>
      <c r="O956">
        <v>0</v>
      </c>
      <c r="P956">
        <v>0</v>
      </c>
      <c r="Q956">
        <v>1545</v>
      </c>
      <c r="R956">
        <v>1752</v>
      </c>
      <c r="S956">
        <v>1977</v>
      </c>
      <c r="T956">
        <v>2210</v>
      </c>
      <c r="U956">
        <v>629</v>
      </c>
      <c r="V956">
        <v>300</v>
      </c>
      <c r="W956">
        <v>168</v>
      </c>
      <c r="X956">
        <v>571</v>
      </c>
      <c r="Y956">
        <v>295</v>
      </c>
      <c r="Z956">
        <v>1140</v>
      </c>
    </row>
    <row r="957" spans="1:26" x14ac:dyDescent="0.25">
      <c r="A957">
        <v>1718</v>
      </c>
      <c r="B957" t="s">
        <v>1000</v>
      </c>
      <c r="C957">
        <v>7000</v>
      </c>
      <c r="D957">
        <v>7000</v>
      </c>
      <c r="E957">
        <v>7000</v>
      </c>
      <c r="F957">
        <v>7000</v>
      </c>
      <c r="G957">
        <v>7000</v>
      </c>
      <c r="H957">
        <v>7000</v>
      </c>
      <c r="I957">
        <v>7000</v>
      </c>
      <c r="J957">
        <v>7000</v>
      </c>
      <c r="K957">
        <v>7000</v>
      </c>
      <c r="L957">
        <v>7000</v>
      </c>
      <c r="M957">
        <v>7000</v>
      </c>
      <c r="N957">
        <v>7000</v>
      </c>
      <c r="O957">
        <v>0</v>
      </c>
      <c r="P957">
        <v>0</v>
      </c>
      <c r="Q957">
        <v>0</v>
      </c>
      <c r="R957">
        <v>99</v>
      </c>
      <c r="S957">
        <v>136</v>
      </c>
      <c r="T957">
        <v>0</v>
      </c>
      <c r="U957">
        <v>0</v>
      </c>
      <c r="V957">
        <v>1250</v>
      </c>
      <c r="W957">
        <v>55</v>
      </c>
      <c r="X957">
        <v>0</v>
      </c>
      <c r="Y957">
        <v>0</v>
      </c>
      <c r="Z957">
        <v>0</v>
      </c>
    </row>
    <row r="958" spans="1:26" x14ac:dyDescent="0.25">
      <c r="A958">
        <v>1719</v>
      </c>
      <c r="B958" t="s">
        <v>342</v>
      </c>
      <c r="C958">
        <v>37585</v>
      </c>
      <c r="D958">
        <v>46460</v>
      </c>
      <c r="E958">
        <v>30470</v>
      </c>
      <c r="F958">
        <v>23802</v>
      </c>
      <c r="G958">
        <v>17229</v>
      </c>
      <c r="H958">
        <v>9165</v>
      </c>
      <c r="I958">
        <v>3215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26379</v>
      </c>
      <c r="P958">
        <v>46653</v>
      </c>
      <c r="Q958">
        <v>29909</v>
      </c>
      <c r="R958">
        <v>20095</v>
      </c>
      <c r="S958">
        <v>5445</v>
      </c>
      <c r="T958">
        <v>279</v>
      </c>
      <c r="U958">
        <v>0</v>
      </c>
      <c r="V958">
        <v>266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1720</v>
      </c>
      <c r="B959" t="s">
        <v>342</v>
      </c>
      <c r="C959">
        <v>20796</v>
      </c>
      <c r="D959">
        <v>21851</v>
      </c>
      <c r="E959">
        <v>23679</v>
      </c>
      <c r="F959">
        <v>24989</v>
      </c>
      <c r="G959">
        <v>38180</v>
      </c>
      <c r="H959">
        <v>41027</v>
      </c>
      <c r="I959">
        <v>39149</v>
      </c>
      <c r="J959">
        <v>65502</v>
      </c>
      <c r="K959">
        <v>63180</v>
      </c>
      <c r="L959">
        <v>32602</v>
      </c>
      <c r="M959">
        <v>36270</v>
      </c>
      <c r="N959">
        <v>36659</v>
      </c>
      <c r="O959">
        <v>23464</v>
      </c>
      <c r="P959">
        <v>20928</v>
      </c>
      <c r="Q959">
        <v>25451</v>
      </c>
      <c r="R959">
        <v>24145</v>
      </c>
      <c r="S959">
        <v>62991</v>
      </c>
      <c r="T959">
        <v>53999</v>
      </c>
      <c r="U959">
        <v>48958</v>
      </c>
      <c r="V959">
        <v>55948</v>
      </c>
      <c r="W959">
        <v>62120</v>
      </c>
      <c r="X959">
        <v>65061</v>
      </c>
      <c r="Y959">
        <v>56155</v>
      </c>
      <c r="Z959">
        <v>59325</v>
      </c>
    </row>
    <row r="960" spans="1:26" x14ac:dyDescent="0.25">
      <c r="A960">
        <v>1721</v>
      </c>
      <c r="B960" t="s">
        <v>1000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1722</v>
      </c>
      <c r="B961" t="s">
        <v>1001</v>
      </c>
      <c r="C961">
        <v>17693</v>
      </c>
      <c r="D961">
        <v>18868</v>
      </c>
      <c r="E961">
        <v>20045</v>
      </c>
      <c r="F961">
        <v>21122</v>
      </c>
      <c r="G961">
        <v>22104</v>
      </c>
      <c r="H961">
        <v>23279</v>
      </c>
      <c r="I961">
        <v>24358</v>
      </c>
      <c r="J961">
        <v>25828</v>
      </c>
      <c r="K961">
        <v>27299</v>
      </c>
      <c r="L961">
        <v>28277</v>
      </c>
      <c r="M961">
        <v>29159</v>
      </c>
      <c r="N961">
        <v>29753</v>
      </c>
      <c r="O961">
        <v>24072</v>
      </c>
      <c r="P961">
        <v>22109</v>
      </c>
      <c r="Q961">
        <v>21059</v>
      </c>
      <c r="R961">
        <v>27681</v>
      </c>
      <c r="S961">
        <v>27185</v>
      </c>
      <c r="T961">
        <v>18457</v>
      </c>
      <c r="U961">
        <v>22322</v>
      </c>
      <c r="V961">
        <v>17087</v>
      </c>
      <c r="W961">
        <v>28294</v>
      </c>
      <c r="X961">
        <v>28499</v>
      </c>
      <c r="Y961">
        <v>29904</v>
      </c>
      <c r="Z961">
        <v>31228</v>
      </c>
    </row>
    <row r="962" spans="1:26" x14ac:dyDescent="0.25">
      <c r="A962">
        <v>1723</v>
      </c>
      <c r="B962" t="s">
        <v>591</v>
      </c>
      <c r="C962">
        <v>100</v>
      </c>
      <c r="D962">
        <v>100</v>
      </c>
      <c r="E962">
        <v>110</v>
      </c>
      <c r="F962">
        <v>95</v>
      </c>
      <c r="G962">
        <v>105</v>
      </c>
      <c r="H962">
        <v>100</v>
      </c>
      <c r="I962">
        <v>95</v>
      </c>
      <c r="J962">
        <v>110</v>
      </c>
      <c r="K962">
        <v>110</v>
      </c>
      <c r="L962">
        <v>100</v>
      </c>
      <c r="M962">
        <v>100</v>
      </c>
      <c r="N962">
        <v>105</v>
      </c>
      <c r="O962">
        <v>79</v>
      </c>
      <c r="P962">
        <v>86</v>
      </c>
      <c r="Q962">
        <v>115</v>
      </c>
      <c r="R962">
        <v>74</v>
      </c>
      <c r="S962">
        <v>84</v>
      </c>
      <c r="T962">
        <v>173</v>
      </c>
      <c r="U962">
        <v>76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1724</v>
      </c>
      <c r="B963" t="s">
        <v>590</v>
      </c>
      <c r="C963">
        <v>20</v>
      </c>
      <c r="D963">
        <v>20</v>
      </c>
      <c r="E963">
        <v>22</v>
      </c>
      <c r="F963">
        <v>19</v>
      </c>
      <c r="G963">
        <v>21</v>
      </c>
      <c r="H963">
        <v>20</v>
      </c>
      <c r="I963">
        <v>19</v>
      </c>
      <c r="J963">
        <v>22</v>
      </c>
      <c r="K963">
        <v>22</v>
      </c>
      <c r="L963">
        <v>20</v>
      </c>
      <c r="M963">
        <v>20</v>
      </c>
      <c r="N963">
        <v>21</v>
      </c>
      <c r="O963">
        <v>49</v>
      </c>
      <c r="P963">
        <v>19</v>
      </c>
      <c r="Q963">
        <v>16</v>
      </c>
      <c r="R963">
        <v>13</v>
      </c>
      <c r="S963">
        <v>20</v>
      </c>
      <c r="T963">
        <v>15</v>
      </c>
      <c r="U963">
        <v>15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1725</v>
      </c>
      <c r="B964" t="s">
        <v>589</v>
      </c>
      <c r="C964">
        <v>5</v>
      </c>
      <c r="D964">
        <v>5</v>
      </c>
      <c r="E964">
        <v>5</v>
      </c>
      <c r="F964">
        <v>5</v>
      </c>
      <c r="G964">
        <v>5</v>
      </c>
      <c r="H964">
        <v>5</v>
      </c>
      <c r="I964">
        <v>5</v>
      </c>
      <c r="J964">
        <v>5</v>
      </c>
      <c r="K964">
        <v>5</v>
      </c>
      <c r="L964">
        <v>5</v>
      </c>
      <c r="M964">
        <v>5</v>
      </c>
      <c r="N964">
        <v>5</v>
      </c>
      <c r="O964">
        <v>3</v>
      </c>
      <c r="P964">
        <v>5</v>
      </c>
      <c r="Q964">
        <v>4</v>
      </c>
      <c r="R964">
        <v>5</v>
      </c>
      <c r="S964">
        <v>6</v>
      </c>
      <c r="T964">
        <v>5</v>
      </c>
      <c r="U964">
        <v>3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1726</v>
      </c>
      <c r="B965" t="s">
        <v>988</v>
      </c>
      <c r="C965">
        <v>8</v>
      </c>
      <c r="D965">
        <v>8</v>
      </c>
      <c r="E965">
        <v>8</v>
      </c>
      <c r="F965">
        <v>8</v>
      </c>
      <c r="G965">
        <v>8</v>
      </c>
      <c r="H965">
        <v>8</v>
      </c>
      <c r="I965">
        <v>8</v>
      </c>
      <c r="J965">
        <v>8</v>
      </c>
      <c r="K965">
        <v>8</v>
      </c>
      <c r="L965">
        <v>8</v>
      </c>
      <c r="M965">
        <v>8</v>
      </c>
      <c r="N965">
        <v>8</v>
      </c>
      <c r="O965">
        <v>8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1727</v>
      </c>
      <c r="B966" t="s">
        <v>1002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1728</v>
      </c>
      <c r="B967" t="s">
        <v>1003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1729</v>
      </c>
      <c r="B968" t="s">
        <v>587</v>
      </c>
      <c r="C968">
        <v>4</v>
      </c>
      <c r="D968">
        <v>4</v>
      </c>
      <c r="E968">
        <v>4</v>
      </c>
      <c r="F968">
        <v>4</v>
      </c>
      <c r="G968">
        <v>4</v>
      </c>
      <c r="H968">
        <v>4</v>
      </c>
      <c r="I968">
        <v>4</v>
      </c>
      <c r="J968">
        <v>4</v>
      </c>
      <c r="K968">
        <v>4</v>
      </c>
      <c r="L968">
        <v>4</v>
      </c>
      <c r="M968">
        <v>4</v>
      </c>
      <c r="N968">
        <v>4</v>
      </c>
      <c r="O968">
        <v>5</v>
      </c>
      <c r="P968">
        <v>0</v>
      </c>
      <c r="Q968">
        <v>4</v>
      </c>
      <c r="R968">
        <v>5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1730</v>
      </c>
      <c r="B969" t="s">
        <v>585</v>
      </c>
      <c r="C969">
        <v>4</v>
      </c>
      <c r="D969">
        <v>4</v>
      </c>
      <c r="E969">
        <v>4</v>
      </c>
      <c r="F969">
        <v>4</v>
      </c>
      <c r="G969">
        <v>4</v>
      </c>
      <c r="H969">
        <v>4</v>
      </c>
      <c r="I969">
        <v>4</v>
      </c>
      <c r="J969">
        <v>4</v>
      </c>
      <c r="K969">
        <v>4</v>
      </c>
      <c r="L969">
        <v>4</v>
      </c>
      <c r="M969">
        <v>4</v>
      </c>
      <c r="N969">
        <v>4</v>
      </c>
      <c r="O969">
        <v>0</v>
      </c>
      <c r="P969">
        <v>4</v>
      </c>
      <c r="Q969">
        <v>4</v>
      </c>
      <c r="R969">
        <v>4</v>
      </c>
      <c r="S969">
        <v>4</v>
      </c>
      <c r="T969">
        <v>4</v>
      </c>
      <c r="U969">
        <v>4</v>
      </c>
      <c r="V969">
        <v>4</v>
      </c>
      <c r="W969">
        <v>4</v>
      </c>
      <c r="X969">
        <v>0</v>
      </c>
      <c r="Y969">
        <v>0</v>
      </c>
      <c r="Z969">
        <v>0</v>
      </c>
    </row>
    <row r="970" spans="1:26" x14ac:dyDescent="0.25">
      <c r="A970">
        <v>1731</v>
      </c>
      <c r="B970" t="s">
        <v>585</v>
      </c>
      <c r="C970">
        <v>4</v>
      </c>
      <c r="D970">
        <v>4</v>
      </c>
      <c r="E970">
        <v>4</v>
      </c>
      <c r="F970">
        <v>4</v>
      </c>
      <c r="G970">
        <v>4</v>
      </c>
      <c r="H970">
        <v>4</v>
      </c>
      <c r="I970">
        <v>4</v>
      </c>
      <c r="J970">
        <v>4</v>
      </c>
      <c r="K970">
        <v>4</v>
      </c>
      <c r="L970">
        <v>4</v>
      </c>
      <c r="M970">
        <v>4</v>
      </c>
      <c r="N970">
        <v>4</v>
      </c>
      <c r="O970">
        <v>0</v>
      </c>
      <c r="P970">
        <v>4</v>
      </c>
      <c r="Q970">
        <v>5</v>
      </c>
      <c r="R970">
        <v>4</v>
      </c>
      <c r="S970">
        <v>0</v>
      </c>
      <c r="T970">
        <v>4</v>
      </c>
      <c r="U970">
        <v>4</v>
      </c>
      <c r="V970">
        <v>5</v>
      </c>
      <c r="W970">
        <v>4</v>
      </c>
      <c r="X970">
        <v>4</v>
      </c>
      <c r="Y970">
        <v>4</v>
      </c>
      <c r="Z970">
        <v>0</v>
      </c>
    </row>
    <row r="971" spans="1:26" x14ac:dyDescent="0.25">
      <c r="A971">
        <v>1732</v>
      </c>
      <c r="B971" t="s">
        <v>583</v>
      </c>
      <c r="C971">
        <v>4</v>
      </c>
      <c r="D971">
        <v>4</v>
      </c>
      <c r="E971">
        <v>4</v>
      </c>
      <c r="F971">
        <v>4</v>
      </c>
      <c r="G971">
        <v>4</v>
      </c>
      <c r="H971">
        <v>4</v>
      </c>
      <c r="I971">
        <v>4</v>
      </c>
      <c r="J971">
        <v>4</v>
      </c>
      <c r="K971">
        <v>4</v>
      </c>
      <c r="L971">
        <v>4</v>
      </c>
      <c r="M971">
        <v>4</v>
      </c>
      <c r="N971">
        <v>4</v>
      </c>
      <c r="O971">
        <v>0</v>
      </c>
      <c r="P971">
        <v>4</v>
      </c>
      <c r="Q971">
        <v>4</v>
      </c>
      <c r="R971">
        <v>4</v>
      </c>
      <c r="S971">
        <v>4</v>
      </c>
      <c r="T971">
        <v>4</v>
      </c>
      <c r="U971">
        <v>4</v>
      </c>
      <c r="V971">
        <v>4</v>
      </c>
      <c r="W971">
        <v>0</v>
      </c>
      <c r="X971">
        <v>4</v>
      </c>
      <c r="Y971">
        <v>4</v>
      </c>
      <c r="Z971">
        <v>4</v>
      </c>
    </row>
    <row r="972" spans="1:26" x14ac:dyDescent="0.25">
      <c r="A972">
        <v>1733</v>
      </c>
      <c r="B972" t="s">
        <v>584</v>
      </c>
      <c r="C972">
        <v>4</v>
      </c>
      <c r="D972">
        <v>4</v>
      </c>
      <c r="E972">
        <v>4</v>
      </c>
      <c r="F972">
        <v>4</v>
      </c>
      <c r="G972">
        <v>4</v>
      </c>
      <c r="H972">
        <v>4</v>
      </c>
      <c r="I972">
        <v>4</v>
      </c>
      <c r="J972">
        <v>4</v>
      </c>
      <c r="K972">
        <v>4</v>
      </c>
      <c r="L972">
        <v>4</v>
      </c>
      <c r="M972">
        <v>4</v>
      </c>
      <c r="N972">
        <v>4</v>
      </c>
      <c r="O972">
        <v>4</v>
      </c>
      <c r="P972">
        <v>4</v>
      </c>
      <c r="Q972">
        <v>4</v>
      </c>
      <c r="R972">
        <v>5</v>
      </c>
      <c r="S972">
        <v>5</v>
      </c>
      <c r="T972">
        <v>5</v>
      </c>
      <c r="U972">
        <v>4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1734</v>
      </c>
      <c r="B973" t="s">
        <v>583</v>
      </c>
      <c r="C973">
        <v>4</v>
      </c>
      <c r="D973">
        <v>4</v>
      </c>
      <c r="E973">
        <v>4</v>
      </c>
      <c r="F973">
        <v>4</v>
      </c>
      <c r="G973">
        <v>4</v>
      </c>
      <c r="H973">
        <v>4</v>
      </c>
      <c r="I973">
        <v>4</v>
      </c>
      <c r="J973">
        <v>4</v>
      </c>
      <c r="K973">
        <v>4</v>
      </c>
      <c r="L973">
        <v>4</v>
      </c>
      <c r="M973">
        <v>4</v>
      </c>
      <c r="N973">
        <v>4</v>
      </c>
      <c r="O973">
        <v>4</v>
      </c>
      <c r="P973">
        <v>4</v>
      </c>
      <c r="Q973">
        <v>4</v>
      </c>
      <c r="R973">
        <v>4</v>
      </c>
      <c r="S973">
        <v>4</v>
      </c>
      <c r="T973">
        <v>4</v>
      </c>
      <c r="U973">
        <v>4</v>
      </c>
      <c r="V973">
        <v>4</v>
      </c>
      <c r="W973">
        <v>4</v>
      </c>
      <c r="X973">
        <v>4</v>
      </c>
      <c r="Y973">
        <v>4</v>
      </c>
      <c r="Z973">
        <v>5</v>
      </c>
    </row>
    <row r="974" spans="1:26" x14ac:dyDescent="0.25">
      <c r="A974">
        <v>1735</v>
      </c>
      <c r="B974" t="s">
        <v>588</v>
      </c>
      <c r="C974">
        <v>4</v>
      </c>
      <c r="D974">
        <v>4</v>
      </c>
      <c r="E974">
        <v>4</v>
      </c>
      <c r="F974">
        <v>4</v>
      </c>
      <c r="G974">
        <v>4</v>
      </c>
      <c r="H974">
        <v>4</v>
      </c>
      <c r="I974">
        <v>4</v>
      </c>
      <c r="J974">
        <v>4</v>
      </c>
      <c r="K974">
        <v>4</v>
      </c>
      <c r="L974">
        <v>4</v>
      </c>
      <c r="M974">
        <v>4</v>
      </c>
      <c r="N974">
        <v>4</v>
      </c>
      <c r="O974">
        <v>4</v>
      </c>
      <c r="P974">
        <v>4</v>
      </c>
      <c r="Q974">
        <v>4</v>
      </c>
      <c r="R974">
        <v>4</v>
      </c>
      <c r="S974">
        <v>4</v>
      </c>
      <c r="T974">
        <v>4</v>
      </c>
      <c r="U974">
        <v>4</v>
      </c>
      <c r="V974">
        <v>4</v>
      </c>
      <c r="W974">
        <v>4</v>
      </c>
      <c r="X974">
        <v>4</v>
      </c>
      <c r="Y974">
        <v>4</v>
      </c>
      <c r="Z974">
        <v>4</v>
      </c>
    </row>
    <row r="975" spans="1:26" x14ac:dyDescent="0.25">
      <c r="A975">
        <v>1736</v>
      </c>
      <c r="B975" t="s">
        <v>586</v>
      </c>
      <c r="C975">
        <v>4</v>
      </c>
      <c r="D975">
        <v>4</v>
      </c>
      <c r="E975">
        <v>4</v>
      </c>
      <c r="F975">
        <v>4</v>
      </c>
      <c r="G975">
        <v>4</v>
      </c>
      <c r="H975">
        <v>4</v>
      </c>
      <c r="I975">
        <v>4</v>
      </c>
      <c r="J975">
        <v>4</v>
      </c>
      <c r="K975">
        <v>4</v>
      </c>
      <c r="L975">
        <v>4</v>
      </c>
      <c r="M975">
        <v>4</v>
      </c>
      <c r="N975">
        <v>4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1737</v>
      </c>
      <c r="B976" t="s">
        <v>583</v>
      </c>
      <c r="C976">
        <v>4</v>
      </c>
      <c r="D976">
        <v>4</v>
      </c>
      <c r="E976">
        <v>4</v>
      </c>
      <c r="F976">
        <v>4</v>
      </c>
      <c r="G976">
        <v>4</v>
      </c>
      <c r="H976">
        <v>4</v>
      </c>
      <c r="I976">
        <v>4</v>
      </c>
      <c r="J976">
        <v>4</v>
      </c>
      <c r="K976">
        <v>4</v>
      </c>
      <c r="L976">
        <v>4</v>
      </c>
      <c r="M976">
        <v>4</v>
      </c>
      <c r="N976">
        <v>4</v>
      </c>
      <c r="O976">
        <v>0</v>
      </c>
      <c r="P976">
        <v>4</v>
      </c>
      <c r="Q976">
        <v>5</v>
      </c>
      <c r="R976">
        <v>4</v>
      </c>
      <c r="S976">
        <v>4</v>
      </c>
      <c r="T976">
        <v>3</v>
      </c>
      <c r="U976">
        <v>4</v>
      </c>
      <c r="V976">
        <v>0</v>
      </c>
      <c r="W976">
        <v>4</v>
      </c>
      <c r="X976">
        <v>4</v>
      </c>
      <c r="Y976">
        <v>5</v>
      </c>
      <c r="Z976">
        <v>5</v>
      </c>
    </row>
    <row r="977" spans="1:26" x14ac:dyDescent="0.25">
      <c r="A977">
        <v>1738</v>
      </c>
      <c r="B977" t="s">
        <v>588</v>
      </c>
      <c r="C977">
        <v>4</v>
      </c>
      <c r="D977">
        <v>4</v>
      </c>
      <c r="E977">
        <v>4</v>
      </c>
      <c r="F977">
        <v>4</v>
      </c>
      <c r="G977">
        <v>4</v>
      </c>
      <c r="H977">
        <v>4</v>
      </c>
      <c r="I977">
        <v>4</v>
      </c>
      <c r="J977">
        <v>4</v>
      </c>
      <c r="K977">
        <v>4</v>
      </c>
      <c r="L977">
        <v>4</v>
      </c>
      <c r="M977">
        <v>4</v>
      </c>
      <c r="N977">
        <v>4</v>
      </c>
      <c r="O977">
        <v>4</v>
      </c>
      <c r="P977">
        <v>5</v>
      </c>
      <c r="Q977">
        <v>5</v>
      </c>
      <c r="R977">
        <v>5</v>
      </c>
      <c r="S977">
        <v>5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1739</v>
      </c>
      <c r="B978" t="s">
        <v>584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0</v>
      </c>
      <c r="P978">
        <v>4</v>
      </c>
      <c r="Q978">
        <v>4</v>
      </c>
      <c r="R978">
        <v>4</v>
      </c>
      <c r="S978">
        <v>4</v>
      </c>
      <c r="T978">
        <v>4</v>
      </c>
      <c r="U978">
        <v>4</v>
      </c>
      <c r="V978">
        <v>4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1740</v>
      </c>
      <c r="B979" t="s">
        <v>587</v>
      </c>
      <c r="C979">
        <v>4</v>
      </c>
      <c r="D979">
        <v>4</v>
      </c>
      <c r="E979">
        <v>4</v>
      </c>
      <c r="F979">
        <v>4</v>
      </c>
      <c r="G979">
        <v>4</v>
      </c>
      <c r="H979">
        <v>4</v>
      </c>
      <c r="I979">
        <v>4</v>
      </c>
      <c r="J979">
        <v>4</v>
      </c>
      <c r="K979">
        <v>4</v>
      </c>
      <c r="L979">
        <v>4</v>
      </c>
      <c r="M979">
        <v>4</v>
      </c>
      <c r="N979">
        <v>4</v>
      </c>
      <c r="O979">
        <v>4</v>
      </c>
      <c r="P979">
        <v>0</v>
      </c>
      <c r="Q979">
        <v>0</v>
      </c>
      <c r="R979">
        <v>4</v>
      </c>
      <c r="S979">
        <v>4</v>
      </c>
      <c r="T979">
        <v>4</v>
      </c>
      <c r="U979">
        <v>0</v>
      </c>
      <c r="V979">
        <v>4</v>
      </c>
      <c r="W979">
        <v>4</v>
      </c>
      <c r="X979">
        <v>4</v>
      </c>
      <c r="Y979">
        <v>4</v>
      </c>
      <c r="Z979">
        <v>0</v>
      </c>
    </row>
    <row r="980" spans="1:26" x14ac:dyDescent="0.25">
      <c r="A980">
        <v>1741</v>
      </c>
      <c r="B980" t="s">
        <v>585</v>
      </c>
      <c r="C980">
        <v>4</v>
      </c>
      <c r="D980">
        <v>4</v>
      </c>
      <c r="E980">
        <v>4</v>
      </c>
      <c r="F980">
        <v>4</v>
      </c>
      <c r="G980">
        <v>4</v>
      </c>
      <c r="H980">
        <v>4</v>
      </c>
      <c r="I980">
        <v>4</v>
      </c>
      <c r="J980">
        <v>4</v>
      </c>
      <c r="K980">
        <v>4</v>
      </c>
      <c r="L980">
        <v>4</v>
      </c>
      <c r="M980">
        <v>4</v>
      </c>
      <c r="N980">
        <v>4</v>
      </c>
      <c r="O980">
        <v>5</v>
      </c>
      <c r="P980">
        <v>5</v>
      </c>
      <c r="Q980">
        <v>3</v>
      </c>
      <c r="R980">
        <v>4</v>
      </c>
      <c r="S980">
        <v>4</v>
      </c>
      <c r="T980">
        <v>4</v>
      </c>
      <c r="U980">
        <v>4</v>
      </c>
      <c r="V980">
        <v>4</v>
      </c>
      <c r="W980">
        <v>4</v>
      </c>
      <c r="X980">
        <v>4</v>
      </c>
      <c r="Y980">
        <v>3</v>
      </c>
      <c r="Z980">
        <v>0</v>
      </c>
    </row>
    <row r="981" spans="1:26" x14ac:dyDescent="0.25">
      <c r="A981">
        <v>1742</v>
      </c>
      <c r="B981" t="s">
        <v>586</v>
      </c>
      <c r="C981">
        <v>4</v>
      </c>
      <c r="D981">
        <v>4</v>
      </c>
      <c r="E981">
        <v>4</v>
      </c>
      <c r="F981">
        <v>4</v>
      </c>
      <c r="G981">
        <v>4</v>
      </c>
      <c r="H981">
        <v>4</v>
      </c>
      <c r="I981">
        <v>4</v>
      </c>
      <c r="J981">
        <v>4</v>
      </c>
      <c r="K981">
        <v>4</v>
      </c>
      <c r="L981">
        <v>4</v>
      </c>
      <c r="M981">
        <v>4</v>
      </c>
      <c r="N981">
        <v>4</v>
      </c>
      <c r="O981">
        <v>4</v>
      </c>
      <c r="P981">
        <v>4</v>
      </c>
      <c r="Q981">
        <v>4</v>
      </c>
      <c r="R981">
        <v>4</v>
      </c>
      <c r="S981">
        <v>4</v>
      </c>
      <c r="T981">
        <v>4</v>
      </c>
      <c r="U981">
        <v>4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1743</v>
      </c>
      <c r="B982" t="s">
        <v>1004</v>
      </c>
      <c r="C982">
        <v>16</v>
      </c>
      <c r="D982">
        <v>16</v>
      </c>
      <c r="E982">
        <v>14</v>
      </c>
      <c r="F982">
        <v>16</v>
      </c>
      <c r="G982">
        <v>14</v>
      </c>
      <c r="H982">
        <v>14</v>
      </c>
      <c r="I982">
        <v>16</v>
      </c>
      <c r="J982">
        <v>14</v>
      </c>
      <c r="K982">
        <v>14</v>
      </c>
      <c r="L982">
        <v>16</v>
      </c>
      <c r="M982">
        <v>16</v>
      </c>
      <c r="N982">
        <v>16</v>
      </c>
      <c r="O982">
        <v>16</v>
      </c>
      <c r="P982">
        <v>16</v>
      </c>
      <c r="Q982">
        <v>14</v>
      </c>
      <c r="R982">
        <v>16</v>
      </c>
      <c r="S982">
        <v>14</v>
      </c>
      <c r="T982">
        <v>14</v>
      </c>
      <c r="U982">
        <v>16</v>
      </c>
      <c r="V982">
        <v>14</v>
      </c>
      <c r="W982">
        <v>14</v>
      </c>
      <c r="X982">
        <v>16</v>
      </c>
      <c r="Y982">
        <v>16</v>
      </c>
      <c r="Z982">
        <v>16</v>
      </c>
    </row>
    <row r="983" spans="1:26" x14ac:dyDescent="0.25">
      <c r="A983">
        <v>1744</v>
      </c>
      <c r="B983" t="s">
        <v>648</v>
      </c>
      <c r="C983">
        <v>-377</v>
      </c>
      <c r="D983">
        <v>179410</v>
      </c>
      <c r="E983">
        <v>177062</v>
      </c>
      <c r="F983">
        <v>101060</v>
      </c>
      <c r="G983">
        <v>72246</v>
      </c>
      <c r="H983">
        <v>53369</v>
      </c>
      <c r="I983">
        <v>42375</v>
      </c>
      <c r="J983">
        <v>48949</v>
      </c>
      <c r="K983">
        <v>37758</v>
      </c>
      <c r="L983">
        <v>127497</v>
      </c>
      <c r="M983">
        <v>157629</v>
      </c>
      <c r="N983">
        <v>98906</v>
      </c>
      <c r="O983">
        <v>89120</v>
      </c>
      <c r="P983">
        <v>138855</v>
      </c>
      <c r="Q983">
        <v>125722</v>
      </c>
      <c r="R983">
        <v>124536</v>
      </c>
      <c r="S983">
        <v>157693</v>
      </c>
      <c r="T983">
        <v>126168</v>
      </c>
      <c r="U983">
        <v>97919</v>
      </c>
      <c r="V983">
        <v>150247</v>
      </c>
      <c r="W983">
        <v>139372</v>
      </c>
      <c r="X983">
        <v>89439</v>
      </c>
      <c r="Y983">
        <v>114800</v>
      </c>
      <c r="Z983">
        <v>145502</v>
      </c>
    </row>
    <row r="984" spans="1:26" x14ac:dyDescent="0.25">
      <c r="A984">
        <v>1745</v>
      </c>
      <c r="B984" t="s">
        <v>647</v>
      </c>
      <c r="C984">
        <v>12</v>
      </c>
      <c r="D984">
        <v>12</v>
      </c>
      <c r="E984">
        <v>12</v>
      </c>
      <c r="F984">
        <v>12</v>
      </c>
      <c r="G984">
        <v>12</v>
      </c>
      <c r="H984">
        <v>12</v>
      </c>
      <c r="I984">
        <v>12</v>
      </c>
      <c r="J984">
        <v>12</v>
      </c>
      <c r="K984">
        <v>12</v>
      </c>
      <c r="L984">
        <v>12</v>
      </c>
      <c r="M984">
        <v>12</v>
      </c>
      <c r="N984">
        <v>12</v>
      </c>
      <c r="O984">
        <v>29</v>
      </c>
      <c r="P984">
        <v>37</v>
      </c>
      <c r="Q984">
        <v>72</v>
      </c>
      <c r="R984">
        <v>100</v>
      </c>
      <c r="S984">
        <v>83</v>
      </c>
      <c r="T984">
        <v>78</v>
      </c>
      <c r="U984">
        <v>65</v>
      </c>
      <c r="V984">
        <v>55</v>
      </c>
      <c r="W984">
        <v>19</v>
      </c>
      <c r="X984">
        <v>21</v>
      </c>
      <c r="Y984">
        <v>31</v>
      </c>
      <c r="Z984">
        <v>49</v>
      </c>
    </row>
    <row r="985" spans="1:26" x14ac:dyDescent="0.25">
      <c r="A985">
        <v>1746</v>
      </c>
      <c r="B985" t="s">
        <v>649</v>
      </c>
      <c r="C985">
        <v>16</v>
      </c>
      <c r="D985">
        <v>16</v>
      </c>
      <c r="E985">
        <v>16</v>
      </c>
      <c r="F985">
        <v>16</v>
      </c>
      <c r="G985">
        <v>16</v>
      </c>
      <c r="H985">
        <v>16</v>
      </c>
      <c r="I985">
        <v>16</v>
      </c>
      <c r="J985">
        <v>16</v>
      </c>
      <c r="K985">
        <v>16</v>
      </c>
      <c r="L985">
        <v>16</v>
      </c>
      <c r="M985">
        <v>16</v>
      </c>
      <c r="N985">
        <v>16</v>
      </c>
      <c r="O985">
        <v>175</v>
      </c>
      <c r="P985">
        <v>34</v>
      </c>
      <c r="Q985">
        <v>15</v>
      </c>
      <c r="R985">
        <v>10</v>
      </c>
      <c r="S985">
        <v>8</v>
      </c>
      <c r="T985">
        <v>12</v>
      </c>
      <c r="U985">
        <v>9</v>
      </c>
      <c r="V985">
        <v>17</v>
      </c>
      <c r="W985">
        <v>12</v>
      </c>
      <c r="X985">
        <v>12</v>
      </c>
      <c r="Y985">
        <v>3</v>
      </c>
      <c r="Z985">
        <v>41</v>
      </c>
    </row>
    <row r="986" spans="1:26" x14ac:dyDescent="0.25">
      <c r="A986">
        <v>1747</v>
      </c>
      <c r="B986" t="s">
        <v>755</v>
      </c>
      <c r="C986">
        <v>1200</v>
      </c>
      <c r="D986">
        <v>1200</v>
      </c>
      <c r="E986">
        <v>1200</v>
      </c>
      <c r="F986">
        <v>1200</v>
      </c>
      <c r="G986">
        <v>1200</v>
      </c>
      <c r="H986">
        <v>1200</v>
      </c>
      <c r="I986">
        <v>1200</v>
      </c>
      <c r="J986">
        <v>1200</v>
      </c>
      <c r="K986">
        <v>1200</v>
      </c>
      <c r="L986">
        <v>1200</v>
      </c>
      <c r="M986">
        <v>1200</v>
      </c>
      <c r="N986">
        <v>1200</v>
      </c>
      <c r="O986">
        <v>0</v>
      </c>
      <c r="P986">
        <v>649</v>
      </c>
      <c r="Q986">
        <v>90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1748</v>
      </c>
      <c r="B987" t="s">
        <v>755</v>
      </c>
      <c r="C987">
        <v>1200</v>
      </c>
      <c r="D987">
        <v>1200</v>
      </c>
      <c r="E987">
        <v>1200</v>
      </c>
      <c r="F987">
        <v>1200</v>
      </c>
      <c r="G987">
        <v>1200</v>
      </c>
      <c r="H987">
        <v>1200</v>
      </c>
      <c r="I987">
        <v>1200</v>
      </c>
      <c r="J987">
        <v>1200</v>
      </c>
      <c r="K987">
        <v>1200</v>
      </c>
      <c r="L987">
        <v>1200</v>
      </c>
      <c r="M987">
        <v>1200</v>
      </c>
      <c r="N987">
        <v>1200</v>
      </c>
      <c r="O987">
        <v>354</v>
      </c>
      <c r="P987">
        <v>0</v>
      </c>
      <c r="Q987">
        <v>495</v>
      </c>
      <c r="R987">
        <v>1052</v>
      </c>
      <c r="S987">
        <v>181</v>
      </c>
      <c r="T987">
        <v>705</v>
      </c>
      <c r="U987">
        <v>952</v>
      </c>
      <c r="V987">
        <v>667</v>
      </c>
      <c r="W987">
        <v>587</v>
      </c>
      <c r="X987">
        <v>395</v>
      </c>
      <c r="Y987">
        <v>814</v>
      </c>
      <c r="Z987">
        <v>262</v>
      </c>
    </row>
    <row r="988" spans="1:26" x14ac:dyDescent="0.25">
      <c r="A988">
        <v>1749</v>
      </c>
      <c r="B988" t="s">
        <v>755</v>
      </c>
      <c r="C988">
        <v>1200</v>
      </c>
      <c r="D988">
        <v>1200</v>
      </c>
      <c r="E988">
        <v>1200</v>
      </c>
      <c r="F988">
        <v>1200</v>
      </c>
      <c r="G988">
        <v>1200</v>
      </c>
      <c r="H988">
        <v>1200</v>
      </c>
      <c r="I988">
        <v>1200</v>
      </c>
      <c r="J988">
        <v>1200</v>
      </c>
      <c r="K988">
        <v>1200</v>
      </c>
      <c r="L988">
        <v>1200</v>
      </c>
      <c r="M988">
        <v>1200</v>
      </c>
      <c r="N988">
        <v>1200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1750</v>
      </c>
      <c r="B989" t="s">
        <v>755</v>
      </c>
      <c r="C989">
        <v>1200</v>
      </c>
      <c r="D989">
        <v>1200</v>
      </c>
      <c r="E989">
        <v>1200</v>
      </c>
      <c r="F989">
        <v>1200</v>
      </c>
      <c r="G989">
        <v>1200</v>
      </c>
      <c r="H989">
        <v>1200</v>
      </c>
      <c r="I989">
        <v>1200</v>
      </c>
      <c r="J989">
        <v>1200</v>
      </c>
      <c r="K989">
        <v>1200</v>
      </c>
      <c r="L989">
        <v>1200</v>
      </c>
      <c r="M989">
        <v>1200</v>
      </c>
      <c r="N989">
        <v>1200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1751</v>
      </c>
      <c r="B990" t="s">
        <v>755</v>
      </c>
      <c r="C990">
        <v>1200</v>
      </c>
      <c r="D990">
        <v>1200</v>
      </c>
      <c r="E990">
        <v>600</v>
      </c>
      <c r="F990">
        <v>600</v>
      </c>
      <c r="G990">
        <v>900</v>
      </c>
      <c r="H990">
        <v>1200</v>
      </c>
      <c r="I990">
        <v>1200</v>
      </c>
      <c r="J990">
        <v>1200</v>
      </c>
      <c r="K990">
        <v>1200</v>
      </c>
      <c r="L990">
        <v>1200</v>
      </c>
      <c r="M990">
        <v>1200</v>
      </c>
      <c r="N990">
        <v>1200</v>
      </c>
      <c r="O990">
        <v>0</v>
      </c>
      <c r="P990">
        <v>0</v>
      </c>
      <c r="Q990">
        <v>0</v>
      </c>
      <c r="R990">
        <v>0</v>
      </c>
      <c r="S990">
        <v>125</v>
      </c>
      <c r="T990">
        <v>500</v>
      </c>
      <c r="U990">
        <v>166</v>
      </c>
      <c r="V990">
        <v>125</v>
      </c>
      <c r="W990">
        <v>125</v>
      </c>
      <c r="X990">
        <v>0</v>
      </c>
      <c r="Y990">
        <v>250</v>
      </c>
      <c r="Z990">
        <v>125</v>
      </c>
    </row>
    <row r="991" spans="1:26" x14ac:dyDescent="0.25">
      <c r="A991">
        <v>1752</v>
      </c>
      <c r="B991" t="s">
        <v>631</v>
      </c>
      <c r="C991">
        <v>374</v>
      </c>
      <c r="D991">
        <v>374</v>
      </c>
      <c r="E991">
        <v>374</v>
      </c>
      <c r="F991">
        <v>374</v>
      </c>
      <c r="G991">
        <v>363</v>
      </c>
      <c r="H991">
        <v>363</v>
      </c>
      <c r="I991">
        <v>351</v>
      </c>
      <c r="J991">
        <v>351</v>
      </c>
      <c r="K991">
        <v>344</v>
      </c>
      <c r="L991">
        <v>344</v>
      </c>
      <c r="M991">
        <v>344</v>
      </c>
      <c r="N991">
        <v>344</v>
      </c>
      <c r="O991">
        <v>576</v>
      </c>
      <c r="P991">
        <v>599</v>
      </c>
      <c r="Q991">
        <v>1094</v>
      </c>
      <c r="R991">
        <v>485</v>
      </c>
      <c r="S991">
        <v>250</v>
      </c>
      <c r="T991">
        <v>291</v>
      </c>
      <c r="U991">
        <v>0</v>
      </c>
      <c r="V991">
        <v>289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1753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197</v>
      </c>
      <c r="H992">
        <v>197</v>
      </c>
      <c r="I992">
        <v>198</v>
      </c>
      <c r="J992">
        <v>198</v>
      </c>
      <c r="K992">
        <v>203</v>
      </c>
      <c r="L992">
        <v>203</v>
      </c>
      <c r="M992">
        <v>203</v>
      </c>
      <c r="N992">
        <v>203</v>
      </c>
      <c r="O992">
        <v>0</v>
      </c>
      <c r="P992">
        <v>0</v>
      </c>
      <c r="Q992">
        <v>0</v>
      </c>
      <c r="R992">
        <v>0</v>
      </c>
      <c r="S992">
        <v>81</v>
      </c>
      <c r="T992">
        <v>0</v>
      </c>
      <c r="U992">
        <v>0</v>
      </c>
      <c r="V992">
        <v>0</v>
      </c>
      <c r="W992">
        <v>214</v>
      </c>
      <c r="X992">
        <v>0</v>
      </c>
      <c r="Y992">
        <v>155</v>
      </c>
      <c r="Z992">
        <v>0</v>
      </c>
    </row>
    <row r="993" spans="1:26" x14ac:dyDescent="0.25">
      <c r="A993">
        <v>1754</v>
      </c>
      <c r="B993" t="s">
        <v>631</v>
      </c>
      <c r="C993">
        <v>577</v>
      </c>
      <c r="D993">
        <v>577</v>
      </c>
      <c r="E993">
        <v>577</v>
      </c>
      <c r="F993">
        <v>577</v>
      </c>
      <c r="G993">
        <v>552</v>
      </c>
      <c r="H993">
        <v>552</v>
      </c>
      <c r="I993">
        <v>578</v>
      </c>
      <c r="J993">
        <v>578</v>
      </c>
      <c r="K993">
        <v>493</v>
      </c>
      <c r="L993">
        <v>493</v>
      </c>
      <c r="M993">
        <v>493</v>
      </c>
      <c r="N993">
        <v>493</v>
      </c>
      <c r="O993">
        <v>323</v>
      </c>
      <c r="P993">
        <v>33</v>
      </c>
      <c r="Q993">
        <v>878</v>
      </c>
      <c r="R993">
        <v>597</v>
      </c>
      <c r="S993">
        <v>711</v>
      </c>
      <c r="T993">
        <v>635</v>
      </c>
      <c r="U993">
        <v>290</v>
      </c>
      <c r="V993">
        <v>98</v>
      </c>
      <c r="W993">
        <v>164</v>
      </c>
      <c r="X993">
        <v>292</v>
      </c>
      <c r="Y993">
        <v>304</v>
      </c>
      <c r="Z993">
        <v>1029</v>
      </c>
    </row>
    <row r="994" spans="1:26" x14ac:dyDescent="0.25">
      <c r="A994">
        <v>1755</v>
      </c>
      <c r="B994" t="s">
        <v>631</v>
      </c>
      <c r="C994">
        <v>135</v>
      </c>
      <c r="D994">
        <v>135</v>
      </c>
      <c r="E994">
        <v>135</v>
      </c>
      <c r="F994">
        <v>135</v>
      </c>
      <c r="G994">
        <v>135</v>
      </c>
      <c r="H994">
        <v>135</v>
      </c>
      <c r="I994">
        <v>1</v>
      </c>
      <c r="J994">
        <v>1</v>
      </c>
      <c r="K994">
        <v>1</v>
      </c>
      <c r="L994">
        <v>1</v>
      </c>
      <c r="M994">
        <v>1</v>
      </c>
      <c r="N994">
        <v>1</v>
      </c>
      <c r="O994">
        <v>0</v>
      </c>
      <c r="P994">
        <v>181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1756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388</v>
      </c>
      <c r="H995">
        <v>388</v>
      </c>
      <c r="I995">
        <v>260</v>
      </c>
      <c r="J995">
        <v>260</v>
      </c>
      <c r="K995">
        <v>112</v>
      </c>
      <c r="L995">
        <v>112</v>
      </c>
      <c r="M995">
        <v>112</v>
      </c>
      <c r="N995">
        <v>112</v>
      </c>
      <c r="O995">
        <v>0</v>
      </c>
      <c r="P995">
        <v>0</v>
      </c>
      <c r="Q995">
        <v>0</v>
      </c>
      <c r="R995">
        <v>0</v>
      </c>
      <c r="S995">
        <v>585</v>
      </c>
      <c r="T995">
        <v>0</v>
      </c>
      <c r="U995">
        <v>938</v>
      </c>
      <c r="V995">
        <v>1018</v>
      </c>
      <c r="W995">
        <v>560</v>
      </c>
      <c r="X995">
        <v>325</v>
      </c>
      <c r="Y995">
        <v>0</v>
      </c>
      <c r="Z995">
        <v>343</v>
      </c>
    </row>
    <row r="996" spans="1:26" x14ac:dyDescent="0.25">
      <c r="A996">
        <v>1757</v>
      </c>
      <c r="B996" t="s">
        <v>999</v>
      </c>
      <c r="C996">
        <v>7000</v>
      </c>
      <c r="D996">
        <v>7000</v>
      </c>
      <c r="E996">
        <v>7000</v>
      </c>
      <c r="F996">
        <v>7000</v>
      </c>
      <c r="G996">
        <v>7000</v>
      </c>
      <c r="H996">
        <v>7000</v>
      </c>
      <c r="I996">
        <v>7000</v>
      </c>
      <c r="J996">
        <v>7000</v>
      </c>
      <c r="K996">
        <v>7000</v>
      </c>
      <c r="L996">
        <v>7000</v>
      </c>
      <c r="M996">
        <v>7000</v>
      </c>
      <c r="N996">
        <v>7000</v>
      </c>
      <c r="O996">
        <v>4612</v>
      </c>
      <c r="P996">
        <v>0</v>
      </c>
      <c r="Q996">
        <v>181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1758</v>
      </c>
      <c r="B997" t="s">
        <v>999</v>
      </c>
      <c r="C997">
        <v>7000</v>
      </c>
      <c r="D997">
        <v>7000</v>
      </c>
      <c r="E997">
        <v>7000</v>
      </c>
      <c r="F997">
        <v>3500</v>
      </c>
      <c r="G997">
        <v>5250</v>
      </c>
      <c r="H997">
        <v>7000</v>
      </c>
      <c r="I997">
        <v>7000</v>
      </c>
      <c r="J997">
        <v>7000</v>
      </c>
      <c r="K997">
        <v>7000</v>
      </c>
      <c r="L997">
        <v>7000</v>
      </c>
      <c r="M997">
        <v>7000</v>
      </c>
      <c r="N997">
        <v>7000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290</v>
      </c>
      <c r="U997">
        <v>0</v>
      </c>
      <c r="V997">
        <v>406</v>
      </c>
      <c r="W997">
        <v>0</v>
      </c>
      <c r="X997">
        <v>0</v>
      </c>
      <c r="Y997">
        <v>1690</v>
      </c>
      <c r="Z997">
        <v>270</v>
      </c>
    </row>
    <row r="998" spans="1:26" x14ac:dyDescent="0.25">
      <c r="A998">
        <v>1759</v>
      </c>
      <c r="B998" t="s">
        <v>999</v>
      </c>
      <c r="C998">
        <v>7000</v>
      </c>
      <c r="D998">
        <v>7000</v>
      </c>
      <c r="E998">
        <v>7000</v>
      </c>
      <c r="F998">
        <v>7000</v>
      </c>
      <c r="G998">
        <v>7000</v>
      </c>
      <c r="H998">
        <v>7000</v>
      </c>
      <c r="I998">
        <v>7000</v>
      </c>
      <c r="J998">
        <v>7000</v>
      </c>
      <c r="K998">
        <v>7000</v>
      </c>
      <c r="L998">
        <v>7000</v>
      </c>
      <c r="M998">
        <v>7000</v>
      </c>
      <c r="N998">
        <v>7000</v>
      </c>
      <c r="O998">
        <v>2806</v>
      </c>
      <c r="P998">
        <v>1718</v>
      </c>
      <c r="Q998">
        <v>0</v>
      </c>
      <c r="R998">
        <v>180</v>
      </c>
      <c r="S998">
        <v>3986</v>
      </c>
      <c r="T998">
        <v>180</v>
      </c>
      <c r="U998">
        <v>0</v>
      </c>
      <c r="V998">
        <v>0</v>
      </c>
      <c r="W998">
        <v>0</v>
      </c>
      <c r="X998">
        <v>0</v>
      </c>
      <c r="Y998">
        <v>178</v>
      </c>
      <c r="Z998">
        <v>1149</v>
      </c>
    </row>
    <row r="999" spans="1:26" x14ac:dyDescent="0.25">
      <c r="A999">
        <v>1760</v>
      </c>
      <c r="B999" t="s">
        <v>999</v>
      </c>
      <c r="C999">
        <v>7000</v>
      </c>
      <c r="D999">
        <v>7000</v>
      </c>
      <c r="E999">
        <v>7000</v>
      </c>
      <c r="F999">
        <v>7000</v>
      </c>
      <c r="G999">
        <v>7000</v>
      </c>
      <c r="H999">
        <v>7000</v>
      </c>
      <c r="I999">
        <v>7000</v>
      </c>
      <c r="J999">
        <v>7000</v>
      </c>
      <c r="K999">
        <v>7000</v>
      </c>
      <c r="L999">
        <v>7000</v>
      </c>
      <c r="M999">
        <v>7000</v>
      </c>
      <c r="N999">
        <v>7000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1761</v>
      </c>
      <c r="B1000" t="s">
        <v>999</v>
      </c>
      <c r="C1000">
        <v>7000</v>
      </c>
      <c r="D1000">
        <v>7000</v>
      </c>
      <c r="E1000">
        <v>7000</v>
      </c>
      <c r="F1000">
        <v>7000</v>
      </c>
      <c r="G1000">
        <v>7000</v>
      </c>
      <c r="H1000">
        <v>7000</v>
      </c>
      <c r="I1000">
        <v>7000</v>
      </c>
      <c r="J1000">
        <v>7000</v>
      </c>
      <c r="K1000">
        <v>7000</v>
      </c>
      <c r="L1000">
        <v>7000</v>
      </c>
      <c r="M1000">
        <v>7000</v>
      </c>
      <c r="N1000">
        <v>7000</v>
      </c>
      <c r="O1000">
        <v>0</v>
      </c>
      <c r="P1000">
        <v>0</v>
      </c>
      <c r="Q1000">
        <v>0</v>
      </c>
      <c r="R1000">
        <v>0</v>
      </c>
      <c r="S1000">
        <v>360</v>
      </c>
      <c r="T1000">
        <v>0</v>
      </c>
      <c r="U1000">
        <v>0</v>
      </c>
      <c r="V1000">
        <v>380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1762</v>
      </c>
      <c r="B1001" t="s">
        <v>1000</v>
      </c>
      <c r="C1001">
        <v>7000</v>
      </c>
      <c r="D1001">
        <v>7000</v>
      </c>
      <c r="E1001">
        <v>7000</v>
      </c>
      <c r="F1001">
        <v>7000</v>
      </c>
      <c r="G1001">
        <v>7000</v>
      </c>
      <c r="H1001">
        <v>7000</v>
      </c>
      <c r="I1001">
        <v>7000</v>
      </c>
      <c r="J1001">
        <v>7000</v>
      </c>
      <c r="K1001">
        <v>7000</v>
      </c>
      <c r="L1001">
        <v>7000</v>
      </c>
      <c r="M1001">
        <v>7000</v>
      </c>
      <c r="N1001">
        <v>7000</v>
      </c>
      <c r="O1001">
        <v>52</v>
      </c>
      <c r="P1001">
        <v>0</v>
      </c>
      <c r="Q1001">
        <v>745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1763</v>
      </c>
      <c r="B1002" t="s">
        <v>1000</v>
      </c>
      <c r="C1002">
        <v>7000</v>
      </c>
      <c r="D1002">
        <v>7000</v>
      </c>
      <c r="E1002">
        <v>7000</v>
      </c>
      <c r="F1002">
        <v>3500</v>
      </c>
      <c r="G1002">
        <v>5250</v>
      </c>
      <c r="H1002">
        <v>7000</v>
      </c>
      <c r="I1002">
        <v>7000</v>
      </c>
      <c r="J1002">
        <v>7000</v>
      </c>
      <c r="K1002">
        <v>7000</v>
      </c>
      <c r="L1002">
        <v>7000</v>
      </c>
      <c r="M1002">
        <v>7000</v>
      </c>
      <c r="N1002">
        <v>7000</v>
      </c>
      <c r="O1002">
        <v>0</v>
      </c>
      <c r="P1002">
        <v>0</v>
      </c>
      <c r="Q1002">
        <v>0</v>
      </c>
      <c r="R1002">
        <v>0</v>
      </c>
      <c r="S1002">
        <v>519</v>
      </c>
      <c r="T1002">
        <v>190</v>
      </c>
      <c r="U1002">
        <v>300</v>
      </c>
      <c r="V1002">
        <v>600</v>
      </c>
      <c r="W1002">
        <v>0</v>
      </c>
      <c r="X1002">
        <v>80</v>
      </c>
      <c r="Y1002">
        <v>472</v>
      </c>
      <c r="Z1002">
        <v>0</v>
      </c>
    </row>
    <row r="1003" spans="1:26" x14ac:dyDescent="0.25">
      <c r="A1003">
        <v>1764</v>
      </c>
      <c r="B1003" t="s">
        <v>1000</v>
      </c>
      <c r="C1003">
        <v>7000</v>
      </c>
      <c r="D1003">
        <v>7000</v>
      </c>
      <c r="E1003">
        <v>7000</v>
      </c>
      <c r="F1003">
        <v>7000</v>
      </c>
      <c r="G1003">
        <v>7000</v>
      </c>
      <c r="H1003">
        <v>7000</v>
      </c>
      <c r="I1003">
        <v>7000</v>
      </c>
      <c r="J1003">
        <v>7000</v>
      </c>
      <c r="K1003">
        <v>7000</v>
      </c>
      <c r="L1003">
        <v>7000</v>
      </c>
      <c r="M1003">
        <v>7000</v>
      </c>
      <c r="N1003">
        <v>7000</v>
      </c>
      <c r="O1003">
        <v>0</v>
      </c>
      <c r="P1003">
        <v>0</v>
      </c>
      <c r="Q1003">
        <v>0</v>
      </c>
      <c r="R1003">
        <v>0</v>
      </c>
      <c r="S1003">
        <v>2893</v>
      </c>
      <c r="T1003">
        <v>0</v>
      </c>
      <c r="U1003">
        <v>150</v>
      </c>
      <c r="V1003">
        <v>1267</v>
      </c>
      <c r="W1003">
        <v>55</v>
      </c>
      <c r="X1003">
        <v>0</v>
      </c>
      <c r="Y1003">
        <v>0</v>
      </c>
      <c r="Z1003">
        <v>1308</v>
      </c>
    </row>
    <row r="1004" spans="1:26" x14ac:dyDescent="0.25">
      <c r="A1004">
        <v>1765</v>
      </c>
      <c r="B1004" t="s">
        <v>1000</v>
      </c>
      <c r="C1004">
        <v>7000</v>
      </c>
      <c r="D1004">
        <v>7000</v>
      </c>
      <c r="E1004">
        <v>7000</v>
      </c>
      <c r="F1004">
        <v>7000</v>
      </c>
      <c r="G1004">
        <v>7000</v>
      </c>
      <c r="H1004">
        <v>7000</v>
      </c>
      <c r="I1004">
        <v>7000</v>
      </c>
      <c r="J1004">
        <v>7000</v>
      </c>
      <c r="K1004">
        <v>7000</v>
      </c>
      <c r="L1004">
        <v>7000</v>
      </c>
      <c r="M1004">
        <v>7000</v>
      </c>
      <c r="N1004">
        <v>7000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1766</v>
      </c>
      <c r="B1005" t="s">
        <v>1000</v>
      </c>
      <c r="C1005">
        <v>7000</v>
      </c>
      <c r="D1005">
        <v>7000</v>
      </c>
      <c r="E1005">
        <v>7000</v>
      </c>
      <c r="F1005">
        <v>7000</v>
      </c>
      <c r="G1005">
        <v>7000</v>
      </c>
      <c r="H1005">
        <v>7000</v>
      </c>
      <c r="I1005">
        <v>7000</v>
      </c>
      <c r="J1005">
        <v>7000</v>
      </c>
      <c r="K1005">
        <v>7000</v>
      </c>
      <c r="L1005">
        <v>7000</v>
      </c>
      <c r="M1005">
        <v>7000</v>
      </c>
      <c r="N1005">
        <v>7000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1767</v>
      </c>
      <c r="B1006" t="s">
        <v>342</v>
      </c>
      <c r="C1006">
        <v>28605</v>
      </c>
      <c r="D1006">
        <v>63305</v>
      </c>
      <c r="E1006">
        <v>75511</v>
      </c>
      <c r="F1006">
        <v>43745</v>
      </c>
      <c r="G1006">
        <v>37131</v>
      </c>
      <c r="H1006">
        <v>40519</v>
      </c>
      <c r="I1006">
        <v>32168</v>
      </c>
      <c r="J1006">
        <v>35191</v>
      </c>
      <c r="K1006">
        <v>9022</v>
      </c>
      <c r="L1006">
        <v>0</v>
      </c>
      <c r="M1006">
        <v>9862</v>
      </c>
      <c r="N1006">
        <v>0</v>
      </c>
      <c r="O1006">
        <v>27142</v>
      </c>
      <c r="P1006">
        <v>31142</v>
      </c>
      <c r="Q1006">
        <v>61679</v>
      </c>
      <c r="R1006">
        <v>25293</v>
      </c>
      <c r="S1006">
        <v>38357</v>
      </c>
      <c r="T1006">
        <v>26912</v>
      </c>
      <c r="U1006">
        <v>23385</v>
      </c>
      <c r="V1006">
        <v>23353</v>
      </c>
      <c r="W1006">
        <v>23816</v>
      </c>
      <c r="X1006">
        <v>23076</v>
      </c>
      <c r="Y1006">
        <v>3423</v>
      </c>
      <c r="Z1006">
        <v>0</v>
      </c>
    </row>
    <row r="1007" spans="1:26" x14ac:dyDescent="0.25">
      <c r="A1007">
        <v>1768</v>
      </c>
      <c r="B1007" t="s">
        <v>1007</v>
      </c>
      <c r="C1007">
        <v>55</v>
      </c>
      <c r="D1007">
        <v>58</v>
      </c>
      <c r="E1007">
        <v>60</v>
      </c>
      <c r="F1007">
        <v>59</v>
      </c>
      <c r="G1007">
        <v>58</v>
      </c>
      <c r="H1007">
        <v>58</v>
      </c>
      <c r="I1007">
        <v>58</v>
      </c>
      <c r="J1007">
        <v>57</v>
      </c>
      <c r="K1007">
        <v>58</v>
      </c>
      <c r="L1007">
        <v>57</v>
      </c>
      <c r="M1007">
        <v>56</v>
      </c>
      <c r="N1007">
        <v>54</v>
      </c>
      <c r="O1007">
        <v>55</v>
      </c>
      <c r="P1007">
        <v>53</v>
      </c>
      <c r="Q1007">
        <v>55</v>
      </c>
      <c r="R1007">
        <v>56</v>
      </c>
      <c r="S1007">
        <v>55</v>
      </c>
      <c r="T1007">
        <v>54</v>
      </c>
      <c r="U1007">
        <v>53</v>
      </c>
      <c r="V1007">
        <v>53</v>
      </c>
      <c r="W1007">
        <v>50</v>
      </c>
      <c r="X1007">
        <v>50</v>
      </c>
      <c r="Y1007">
        <v>52</v>
      </c>
      <c r="Z1007">
        <v>57</v>
      </c>
    </row>
    <row r="1008" spans="1:26" x14ac:dyDescent="0.25">
      <c r="A1008">
        <v>1769</v>
      </c>
      <c r="B1008" t="s">
        <v>870</v>
      </c>
      <c r="C1008">
        <v>2</v>
      </c>
      <c r="D1008">
        <v>2</v>
      </c>
      <c r="E1008">
        <v>2</v>
      </c>
      <c r="F1008">
        <v>8</v>
      </c>
      <c r="G1008">
        <v>2</v>
      </c>
      <c r="H1008">
        <v>3</v>
      </c>
      <c r="I1008">
        <v>2</v>
      </c>
      <c r="J1008">
        <v>2</v>
      </c>
      <c r="K1008">
        <v>2</v>
      </c>
      <c r="L1008">
        <v>2</v>
      </c>
      <c r="M1008">
        <v>2</v>
      </c>
      <c r="N1008">
        <v>2</v>
      </c>
      <c r="O1008">
        <v>0</v>
      </c>
      <c r="P1008">
        <v>0</v>
      </c>
      <c r="Q1008">
        <v>0</v>
      </c>
      <c r="R1008">
        <v>8</v>
      </c>
      <c r="S1008">
        <v>2</v>
      </c>
      <c r="T1008">
        <v>3</v>
      </c>
      <c r="U1008">
        <v>3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1770</v>
      </c>
      <c r="B1009" t="s">
        <v>988</v>
      </c>
      <c r="C1009">
        <v>8</v>
      </c>
      <c r="D1009">
        <v>8</v>
      </c>
      <c r="E1009">
        <v>8</v>
      </c>
      <c r="F1009">
        <v>8</v>
      </c>
      <c r="G1009">
        <v>7</v>
      </c>
      <c r="H1009">
        <v>7</v>
      </c>
      <c r="I1009">
        <v>8</v>
      </c>
      <c r="J1009">
        <v>8</v>
      </c>
      <c r="K1009">
        <v>8</v>
      </c>
      <c r="L1009">
        <v>8</v>
      </c>
      <c r="M1009">
        <v>8</v>
      </c>
      <c r="N1009">
        <v>8</v>
      </c>
      <c r="O1009">
        <v>0</v>
      </c>
      <c r="P1009">
        <v>0</v>
      </c>
      <c r="Q1009">
        <v>0</v>
      </c>
      <c r="R1009">
        <v>8</v>
      </c>
      <c r="S1009">
        <v>7</v>
      </c>
      <c r="T1009">
        <v>7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1771</v>
      </c>
      <c r="B1010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100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133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1772</v>
      </c>
      <c r="B1011" t="s">
        <v>590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20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13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1773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5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6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1774</v>
      </c>
      <c r="B1013" t="s">
        <v>586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4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4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1775</v>
      </c>
      <c r="B1014" t="s">
        <v>591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114</v>
      </c>
      <c r="J1014">
        <v>132</v>
      </c>
      <c r="K1014">
        <v>132</v>
      </c>
      <c r="L1014">
        <v>120</v>
      </c>
      <c r="M1014">
        <v>120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96</v>
      </c>
      <c r="V1014">
        <v>98</v>
      </c>
      <c r="W1014">
        <v>105</v>
      </c>
      <c r="X1014">
        <v>94</v>
      </c>
      <c r="Y1014">
        <v>67</v>
      </c>
      <c r="Z1014">
        <v>0</v>
      </c>
    </row>
    <row r="1015" spans="1:26" x14ac:dyDescent="0.25">
      <c r="A1015">
        <v>1776</v>
      </c>
      <c r="B1015" t="s">
        <v>591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114</v>
      </c>
      <c r="J1015">
        <v>132</v>
      </c>
      <c r="K1015">
        <v>132</v>
      </c>
      <c r="L1015">
        <v>120</v>
      </c>
      <c r="M1015">
        <v>120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106</v>
      </c>
      <c r="V1015">
        <v>112</v>
      </c>
      <c r="W1015">
        <v>91</v>
      </c>
      <c r="X1015">
        <v>122</v>
      </c>
      <c r="Y1015">
        <v>88</v>
      </c>
      <c r="Z1015">
        <v>0</v>
      </c>
    </row>
    <row r="1016" spans="1:26" x14ac:dyDescent="0.25">
      <c r="A1016">
        <v>1777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132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68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1778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114</v>
      </c>
      <c r="J1017">
        <v>132</v>
      </c>
      <c r="K1017">
        <v>132</v>
      </c>
      <c r="L1017">
        <v>120</v>
      </c>
      <c r="M1017">
        <v>120</v>
      </c>
      <c r="N1017">
        <v>126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12</v>
      </c>
      <c r="V1017">
        <v>85</v>
      </c>
      <c r="W1017">
        <v>77</v>
      </c>
      <c r="X1017">
        <v>100</v>
      </c>
      <c r="Y1017">
        <v>70</v>
      </c>
      <c r="Z1017">
        <v>124</v>
      </c>
    </row>
    <row r="1018" spans="1:26" x14ac:dyDescent="0.25">
      <c r="A1018">
        <v>1779</v>
      </c>
      <c r="B1018" t="s">
        <v>590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18</v>
      </c>
      <c r="J1018">
        <v>17</v>
      </c>
      <c r="K1018">
        <v>17</v>
      </c>
      <c r="L1018">
        <v>16</v>
      </c>
      <c r="M1018">
        <v>16</v>
      </c>
      <c r="N1018">
        <v>15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1</v>
      </c>
      <c r="V1018">
        <v>11</v>
      </c>
      <c r="W1018">
        <v>9</v>
      </c>
      <c r="X1018">
        <v>0</v>
      </c>
      <c r="Y1018">
        <v>7</v>
      </c>
      <c r="Z1018">
        <v>6</v>
      </c>
    </row>
    <row r="1019" spans="1:26" x14ac:dyDescent="0.25">
      <c r="A1019">
        <v>1780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22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3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1781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22</v>
      </c>
      <c r="J1020">
        <v>22</v>
      </c>
      <c r="K1020">
        <v>21</v>
      </c>
      <c r="L1020">
        <v>20</v>
      </c>
      <c r="M1020">
        <v>21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9</v>
      </c>
      <c r="V1020">
        <v>7</v>
      </c>
      <c r="W1020">
        <v>10</v>
      </c>
      <c r="X1020">
        <v>12</v>
      </c>
      <c r="Y1020">
        <v>7</v>
      </c>
      <c r="Z1020">
        <v>0</v>
      </c>
    </row>
    <row r="1021" spans="1:26" x14ac:dyDescent="0.25">
      <c r="A1021">
        <v>1782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22</v>
      </c>
      <c r="J1021">
        <v>22</v>
      </c>
      <c r="K1021">
        <v>21</v>
      </c>
      <c r="L1021">
        <v>20</v>
      </c>
      <c r="M1021">
        <v>21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2</v>
      </c>
      <c r="V1021">
        <v>10</v>
      </c>
      <c r="W1021">
        <v>13</v>
      </c>
      <c r="X1021">
        <v>8</v>
      </c>
      <c r="Y1021">
        <v>6</v>
      </c>
      <c r="Z1021">
        <v>0</v>
      </c>
    </row>
    <row r="1022" spans="1:26" x14ac:dyDescent="0.25">
      <c r="A1022">
        <v>1783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11</v>
      </c>
      <c r="J1022">
        <v>11</v>
      </c>
      <c r="K1022">
        <v>11</v>
      </c>
      <c r="L1022">
        <v>11</v>
      </c>
      <c r="M1022">
        <v>11</v>
      </c>
      <c r="N1022">
        <v>11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11</v>
      </c>
      <c r="V1022">
        <v>6</v>
      </c>
      <c r="W1022">
        <v>11</v>
      </c>
      <c r="X1022">
        <v>8</v>
      </c>
      <c r="Y1022">
        <v>5</v>
      </c>
      <c r="Z1022">
        <v>6</v>
      </c>
    </row>
    <row r="1023" spans="1:26" x14ac:dyDescent="0.25">
      <c r="A1023">
        <v>1784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10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13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1785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10</v>
      </c>
      <c r="J1024">
        <v>10</v>
      </c>
      <c r="K1024">
        <v>10</v>
      </c>
      <c r="L1024">
        <v>10</v>
      </c>
      <c r="M1024">
        <v>10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17</v>
      </c>
      <c r="V1024">
        <v>17</v>
      </c>
      <c r="W1024">
        <v>16</v>
      </c>
      <c r="X1024">
        <v>22</v>
      </c>
      <c r="Y1024">
        <v>20</v>
      </c>
      <c r="Z1024">
        <v>0</v>
      </c>
    </row>
    <row r="1025" spans="1:26" x14ac:dyDescent="0.25">
      <c r="A1025">
        <v>1786</v>
      </c>
      <c r="B1025" t="s">
        <v>589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11</v>
      </c>
      <c r="V1025">
        <v>13</v>
      </c>
      <c r="W1025">
        <v>15</v>
      </c>
      <c r="X1025">
        <v>27</v>
      </c>
      <c r="Y1025">
        <v>21</v>
      </c>
      <c r="Z1025">
        <v>0</v>
      </c>
    </row>
    <row r="1026" spans="1:26" x14ac:dyDescent="0.25">
      <c r="A1026">
        <v>1787</v>
      </c>
      <c r="B1026" t="s">
        <v>588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4</v>
      </c>
      <c r="J1026">
        <v>4</v>
      </c>
      <c r="K1026">
        <v>4</v>
      </c>
      <c r="L1026">
        <v>4</v>
      </c>
      <c r="M1026">
        <v>4</v>
      </c>
      <c r="N1026">
        <v>4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4</v>
      </c>
      <c r="V1026">
        <v>4</v>
      </c>
      <c r="W1026">
        <v>0</v>
      </c>
      <c r="X1026">
        <v>4</v>
      </c>
      <c r="Y1026">
        <v>4</v>
      </c>
      <c r="Z1026">
        <v>4</v>
      </c>
    </row>
    <row r="1027" spans="1:26" x14ac:dyDescent="0.25">
      <c r="A1027">
        <v>1788</v>
      </c>
      <c r="B1027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4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1789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4</v>
      </c>
      <c r="J1028">
        <v>4</v>
      </c>
      <c r="K1028">
        <v>4</v>
      </c>
      <c r="L1028">
        <v>4</v>
      </c>
      <c r="M1028">
        <v>4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5</v>
      </c>
      <c r="X1028">
        <v>4</v>
      </c>
      <c r="Y1028">
        <v>5</v>
      </c>
      <c r="Z1028">
        <v>0</v>
      </c>
    </row>
    <row r="1029" spans="1:26" x14ac:dyDescent="0.25">
      <c r="A1029">
        <v>1790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4</v>
      </c>
      <c r="J1029">
        <v>4</v>
      </c>
      <c r="K1029">
        <v>4</v>
      </c>
      <c r="L1029">
        <v>4</v>
      </c>
      <c r="M1029">
        <v>4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4</v>
      </c>
      <c r="Y1029">
        <v>0</v>
      </c>
      <c r="Z1029">
        <v>0</v>
      </c>
    </row>
    <row r="1030" spans="1:26" x14ac:dyDescent="0.25">
      <c r="A1030">
        <v>1791</v>
      </c>
      <c r="B1030" t="s">
        <v>755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600</v>
      </c>
      <c r="J1030">
        <v>900</v>
      </c>
      <c r="K1030">
        <v>1200</v>
      </c>
      <c r="L1030">
        <v>1200</v>
      </c>
      <c r="M1030">
        <v>1200</v>
      </c>
      <c r="N1030">
        <v>1200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800</v>
      </c>
      <c r="V1030">
        <v>1843</v>
      </c>
      <c r="W1030">
        <v>602</v>
      </c>
      <c r="X1030">
        <v>306</v>
      </c>
      <c r="Y1030">
        <v>0</v>
      </c>
      <c r="Z1030">
        <v>0</v>
      </c>
    </row>
    <row r="1031" spans="1:26" x14ac:dyDescent="0.25">
      <c r="A1031">
        <v>1794</v>
      </c>
      <c r="B1031" t="s">
        <v>631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438</v>
      </c>
      <c r="J1031">
        <v>438</v>
      </c>
      <c r="K1031">
        <v>438</v>
      </c>
      <c r="L1031">
        <v>438</v>
      </c>
      <c r="M1031">
        <v>438</v>
      </c>
      <c r="N1031">
        <v>438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353</v>
      </c>
      <c r="X1031">
        <v>688</v>
      </c>
      <c r="Y1031">
        <v>920</v>
      </c>
      <c r="Z1031">
        <v>475</v>
      </c>
    </row>
    <row r="1032" spans="1:26" x14ac:dyDescent="0.25">
      <c r="A1032">
        <v>1795</v>
      </c>
      <c r="B1032" t="s">
        <v>999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3500</v>
      </c>
      <c r="J1032">
        <v>5250</v>
      </c>
      <c r="K1032">
        <v>7000</v>
      </c>
      <c r="L1032">
        <v>7000</v>
      </c>
      <c r="M1032">
        <v>7000</v>
      </c>
      <c r="N1032">
        <v>7000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223</v>
      </c>
      <c r="V1032">
        <v>25216</v>
      </c>
      <c r="W1032">
        <v>881</v>
      </c>
      <c r="X1032">
        <v>0</v>
      </c>
      <c r="Y1032">
        <v>-19944</v>
      </c>
      <c r="Z1032">
        <v>0</v>
      </c>
    </row>
    <row r="1033" spans="1:26" x14ac:dyDescent="0.25">
      <c r="A1033">
        <v>1797</v>
      </c>
      <c r="B1033" t="s">
        <v>1013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3500</v>
      </c>
      <c r="J1033">
        <v>5250</v>
      </c>
      <c r="K1033">
        <v>7000</v>
      </c>
      <c r="L1033">
        <v>7000</v>
      </c>
      <c r="M1033">
        <v>7000</v>
      </c>
      <c r="N1033">
        <v>7000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1799</v>
      </c>
      <c r="B1034" t="s">
        <v>1000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3500</v>
      </c>
      <c r="J1034">
        <v>5250</v>
      </c>
      <c r="K1034">
        <v>7000</v>
      </c>
      <c r="L1034">
        <v>7000</v>
      </c>
      <c r="M1034">
        <v>7000</v>
      </c>
      <c r="N1034">
        <v>7000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513</v>
      </c>
      <c r="V1034">
        <v>0</v>
      </c>
      <c r="W1034">
        <v>50</v>
      </c>
      <c r="X1034">
        <v>3853</v>
      </c>
      <c r="Y1034">
        <v>1350</v>
      </c>
      <c r="Z1034">
        <v>250</v>
      </c>
    </row>
    <row r="1035" spans="1:26" x14ac:dyDescent="0.25">
      <c r="A1035">
        <v>1800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3500</v>
      </c>
      <c r="J1035">
        <v>5250</v>
      </c>
      <c r="K1035">
        <v>7000</v>
      </c>
      <c r="L1035">
        <v>7000</v>
      </c>
      <c r="M1035">
        <v>7000</v>
      </c>
      <c r="N1035">
        <v>7000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553</v>
      </c>
      <c r="Y1035">
        <v>110</v>
      </c>
      <c r="Z1035">
        <v>302</v>
      </c>
    </row>
    <row r="1036" spans="1:26" x14ac:dyDescent="0.25">
      <c r="A1036">
        <v>1801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143</v>
      </c>
      <c r="J1036">
        <v>143</v>
      </c>
      <c r="K1036">
        <v>143</v>
      </c>
      <c r="L1036">
        <v>143</v>
      </c>
      <c r="M1036">
        <v>143</v>
      </c>
      <c r="N1036">
        <v>143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237</v>
      </c>
      <c r="V1036">
        <v>339</v>
      </c>
      <c r="W1036">
        <v>513</v>
      </c>
      <c r="X1036">
        <v>949</v>
      </c>
      <c r="Y1036">
        <v>170</v>
      </c>
      <c r="Z1036">
        <v>262</v>
      </c>
    </row>
    <row r="1037" spans="1:26" x14ac:dyDescent="0.25">
      <c r="A1037">
        <v>1802</v>
      </c>
      <c r="B1037" t="s">
        <v>755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600</v>
      </c>
      <c r="J1037">
        <v>900</v>
      </c>
      <c r="K1037">
        <v>1200</v>
      </c>
      <c r="L1037">
        <v>1200</v>
      </c>
      <c r="M1037">
        <v>1200</v>
      </c>
      <c r="N1037">
        <v>1200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135</v>
      </c>
      <c r="V1037">
        <v>825</v>
      </c>
      <c r="W1037">
        <v>435</v>
      </c>
      <c r="X1037">
        <v>1210</v>
      </c>
      <c r="Y1037">
        <v>666</v>
      </c>
      <c r="Z1037">
        <v>0</v>
      </c>
    </row>
    <row r="1038" spans="1:26" x14ac:dyDescent="0.25">
      <c r="A1038">
        <v>1815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600</v>
      </c>
      <c r="L1038">
        <v>900</v>
      </c>
      <c r="M1038">
        <v>1200</v>
      </c>
      <c r="N1038">
        <v>1200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552</v>
      </c>
      <c r="V1038">
        <v>0</v>
      </c>
      <c r="W1038">
        <v>0</v>
      </c>
      <c r="X1038">
        <v>2515</v>
      </c>
      <c r="Y1038">
        <v>0</v>
      </c>
      <c r="Z1038">
        <v>38</v>
      </c>
    </row>
    <row r="1039" spans="1:26" x14ac:dyDescent="0.25">
      <c r="A1039">
        <v>1816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600</v>
      </c>
      <c r="L1039">
        <v>900</v>
      </c>
      <c r="M1039">
        <v>1200</v>
      </c>
      <c r="N1039">
        <v>1200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120</v>
      </c>
      <c r="Z1039">
        <v>196</v>
      </c>
    </row>
    <row r="1040" spans="1:26" x14ac:dyDescent="0.25">
      <c r="A1040">
        <v>1817</v>
      </c>
      <c r="B1040" t="s">
        <v>755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600</v>
      </c>
      <c r="L1040">
        <v>900</v>
      </c>
      <c r="M1040">
        <v>1200</v>
      </c>
      <c r="N1040">
        <v>1200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545</v>
      </c>
      <c r="W1040">
        <v>200</v>
      </c>
      <c r="X1040">
        <v>1082</v>
      </c>
      <c r="Y1040">
        <v>464</v>
      </c>
      <c r="Z1040">
        <v>412</v>
      </c>
    </row>
    <row r="1041" spans="1:26" x14ac:dyDescent="0.25">
      <c r="A1041">
        <v>1818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600</v>
      </c>
      <c r="L1041">
        <v>900</v>
      </c>
      <c r="M1041">
        <v>1200</v>
      </c>
      <c r="N1041">
        <v>1200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480</v>
      </c>
      <c r="V1041">
        <v>335</v>
      </c>
      <c r="W1041">
        <v>664</v>
      </c>
      <c r="X1041">
        <v>680</v>
      </c>
      <c r="Y1041">
        <v>0</v>
      </c>
      <c r="Z1041">
        <v>0</v>
      </c>
    </row>
    <row r="1042" spans="1:26" x14ac:dyDescent="0.25">
      <c r="A1042">
        <v>1819</v>
      </c>
      <c r="B1042" t="s">
        <v>755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600</v>
      </c>
      <c r="N1042">
        <v>900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244</v>
      </c>
      <c r="Y1042">
        <v>0</v>
      </c>
      <c r="Z1042">
        <v>0</v>
      </c>
    </row>
    <row r="1043" spans="1:26" x14ac:dyDescent="0.25">
      <c r="A1043">
        <v>1820</v>
      </c>
      <c r="B1043" t="s">
        <v>631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444</v>
      </c>
      <c r="J1043">
        <v>444</v>
      </c>
      <c r="K1043">
        <v>444</v>
      </c>
      <c r="L1043">
        <v>444</v>
      </c>
      <c r="M1043">
        <v>444</v>
      </c>
      <c r="N1043">
        <v>444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217</v>
      </c>
      <c r="W1043">
        <v>0</v>
      </c>
      <c r="X1043">
        <v>0</v>
      </c>
      <c r="Y1043">
        <v>0</v>
      </c>
      <c r="Z1043">
        <v>164</v>
      </c>
    </row>
    <row r="1044" spans="1:26" x14ac:dyDescent="0.25">
      <c r="A1044">
        <v>1821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367</v>
      </c>
      <c r="N1044">
        <v>367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144</v>
      </c>
      <c r="Z1044">
        <v>2841</v>
      </c>
    </row>
    <row r="1045" spans="1:26" x14ac:dyDescent="0.25">
      <c r="A1045">
        <v>1822</v>
      </c>
      <c r="B1045" t="s">
        <v>631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518</v>
      </c>
      <c r="J1045">
        <v>518</v>
      </c>
      <c r="K1045">
        <v>518</v>
      </c>
      <c r="L1045">
        <v>518</v>
      </c>
      <c r="M1045">
        <v>518</v>
      </c>
      <c r="N1045">
        <v>518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2292</v>
      </c>
      <c r="W1045">
        <v>65</v>
      </c>
      <c r="X1045">
        <v>479</v>
      </c>
      <c r="Y1045">
        <v>765</v>
      </c>
      <c r="Z1045">
        <v>86</v>
      </c>
    </row>
    <row r="1046" spans="1:26" x14ac:dyDescent="0.25">
      <c r="A1046">
        <v>1823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5</v>
      </c>
      <c r="J1046">
        <v>5</v>
      </c>
      <c r="K1046">
        <v>5</v>
      </c>
      <c r="L1046">
        <v>5</v>
      </c>
      <c r="M1046">
        <v>5</v>
      </c>
      <c r="N1046">
        <v>5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127</v>
      </c>
      <c r="Y1046">
        <v>347</v>
      </c>
      <c r="Z1046">
        <v>732</v>
      </c>
    </row>
    <row r="1047" spans="1:26" x14ac:dyDescent="0.25">
      <c r="A1047">
        <v>1824</v>
      </c>
      <c r="B1047" t="s">
        <v>631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119</v>
      </c>
      <c r="Z1047">
        <v>0</v>
      </c>
    </row>
    <row r="1048" spans="1:26" x14ac:dyDescent="0.25">
      <c r="A1048">
        <v>1825</v>
      </c>
      <c r="B1048" t="s">
        <v>999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3500</v>
      </c>
      <c r="L1048">
        <v>5250</v>
      </c>
      <c r="M1048">
        <v>7000</v>
      </c>
      <c r="N1048">
        <v>7000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2306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1826</v>
      </c>
      <c r="B1049" t="s">
        <v>999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3500</v>
      </c>
      <c r="L1049">
        <v>5250</v>
      </c>
      <c r="M1049">
        <v>7000</v>
      </c>
      <c r="N1049">
        <v>7000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205</v>
      </c>
      <c r="X1049">
        <v>1290</v>
      </c>
      <c r="Y1049">
        <v>1304</v>
      </c>
      <c r="Z1049">
        <v>6052</v>
      </c>
    </row>
    <row r="1050" spans="1:26" x14ac:dyDescent="0.25">
      <c r="A1050">
        <v>1827</v>
      </c>
      <c r="B1050" t="s">
        <v>999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3500</v>
      </c>
      <c r="L1050">
        <v>5250</v>
      </c>
      <c r="M1050">
        <v>7000</v>
      </c>
      <c r="N1050">
        <v>7000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250</v>
      </c>
      <c r="V1050">
        <v>250</v>
      </c>
      <c r="W1050">
        <v>0</v>
      </c>
      <c r="X1050">
        <v>0</v>
      </c>
      <c r="Y1050">
        <v>1029</v>
      </c>
      <c r="Z1050">
        <v>510</v>
      </c>
    </row>
    <row r="1051" spans="1:26" x14ac:dyDescent="0.25">
      <c r="A1051">
        <v>1828</v>
      </c>
      <c r="B1051" t="s">
        <v>999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3500</v>
      </c>
      <c r="L1051">
        <v>5250</v>
      </c>
      <c r="M1051">
        <v>7000</v>
      </c>
      <c r="N1051">
        <v>7000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6370</v>
      </c>
      <c r="W1051">
        <v>3380</v>
      </c>
      <c r="X1051">
        <v>1945</v>
      </c>
      <c r="Y1051">
        <v>485</v>
      </c>
      <c r="Z1051">
        <v>81620</v>
      </c>
    </row>
    <row r="1052" spans="1:26" x14ac:dyDescent="0.25">
      <c r="A1052">
        <v>1829</v>
      </c>
      <c r="B1052" t="s">
        <v>999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3500</v>
      </c>
      <c r="N1052">
        <v>5250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1830</v>
      </c>
      <c r="B1053" t="s">
        <v>1000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3500</v>
      </c>
      <c r="L1053">
        <v>5250</v>
      </c>
      <c r="M1053">
        <v>7000</v>
      </c>
      <c r="N1053">
        <v>7000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9870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1831</v>
      </c>
      <c r="B1054" t="s">
        <v>1000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3500</v>
      </c>
      <c r="L1054">
        <v>5250</v>
      </c>
      <c r="M1054">
        <v>7000</v>
      </c>
      <c r="N1054">
        <v>7000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1321</v>
      </c>
      <c r="X1054">
        <v>704</v>
      </c>
      <c r="Y1054">
        <v>0</v>
      </c>
      <c r="Z1054">
        <v>2477</v>
      </c>
    </row>
    <row r="1055" spans="1:26" x14ac:dyDescent="0.25">
      <c r="A1055">
        <v>1832</v>
      </c>
      <c r="B1055" t="s">
        <v>1000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3500</v>
      </c>
      <c r="L1055">
        <v>5250</v>
      </c>
      <c r="M1055">
        <v>7000</v>
      </c>
      <c r="N1055">
        <v>7000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985</v>
      </c>
      <c r="W1055">
        <v>0</v>
      </c>
      <c r="X1055">
        <v>359</v>
      </c>
      <c r="Y1055">
        <v>540</v>
      </c>
      <c r="Z1055">
        <v>670</v>
      </c>
    </row>
    <row r="1056" spans="1:26" x14ac:dyDescent="0.25">
      <c r="A1056">
        <v>1833</v>
      </c>
      <c r="B1056" t="s">
        <v>1000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3500</v>
      </c>
      <c r="L1056">
        <v>5250</v>
      </c>
      <c r="M1056">
        <v>7000</v>
      </c>
      <c r="N1056">
        <v>7000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650</v>
      </c>
      <c r="W1056">
        <v>200</v>
      </c>
      <c r="X1056">
        <v>4939</v>
      </c>
      <c r="Y1056">
        <v>31880</v>
      </c>
      <c r="Z1056">
        <v>1600</v>
      </c>
    </row>
    <row r="1057" spans="1:26" x14ac:dyDescent="0.25">
      <c r="A1057">
        <v>1834</v>
      </c>
      <c r="B1057" t="s">
        <v>1000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3500</v>
      </c>
      <c r="N1057">
        <v>5250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1835</v>
      </c>
      <c r="B1058" t="s">
        <v>342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1836</v>
      </c>
      <c r="B1059" t="s">
        <v>755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675</v>
      </c>
      <c r="J1059">
        <v>1012</v>
      </c>
      <c r="K1059">
        <v>1350</v>
      </c>
      <c r="L1059">
        <v>1350</v>
      </c>
      <c r="M1059">
        <v>1350</v>
      </c>
      <c r="N1059">
        <v>1350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2200</v>
      </c>
      <c r="V1059">
        <v>826</v>
      </c>
      <c r="W1059">
        <v>1426</v>
      </c>
      <c r="X1059">
        <v>1458</v>
      </c>
      <c r="Y1059">
        <v>220</v>
      </c>
      <c r="Z1059">
        <v>0</v>
      </c>
    </row>
    <row r="1060" spans="1:26" x14ac:dyDescent="0.25">
      <c r="A1060">
        <v>1837</v>
      </c>
      <c r="B1060" t="s">
        <v>631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422</v>
      </c>
      <c r="J1060">
        <v>422</v>
      </c>
      <c r="K1060">
        <v>422</v>
      </c>
      <c r="L1060">
        <v>422</v>
      </c>
      <c r="M1060">
        <v>422</v>
      </c>
      <c r="N1060">
        <v>422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150</v>
      </c>
      <c r="X1060">
        <v>0</v>
      </c>
      <c r="Y1060">
        <v>151</v>
      </c>
      <c r="Z1060">
        <v>651</v>
      </c>
    </row>
    <row r="1061" spans="1:26" x14ac:dyDescent="0.25">
      <c r="A1061">
        <v>1838</v>
      </c>
      <c r="B1061" t="s">
        <v>999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3650</v>
      </c>
      <c r="J1061">
        <v>5475</v>
      </c>
      <c r="K1061">
        <v>7300</v>
      </c>
      <c r="L1061">
        <v>7300</v>
      </c>
      <c r="M1061">
        <v>7300</v>
      </c>
      <c r="N1061">
        <v>7300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1500</v>
      </c>
      <c r="W1061">
        <v>4123</v>
      </c>
      <c r="X1061">
        <v>1100</v>
      </c>
      <c r="Y1061">
        <v>15306</v>
      </c>
      <c r="Z1061">
        <v>3613</v>
      </c>
    </row>
    <row r="1062" spans="1:26" x14ac:dyDescent="0.25">
      <c r="A1062">
        <v>1839</v>
      </c>
      <c r="B1062" t="s">
        <v>1000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3650</v>
      </c>
      <c r="J1062">
        <v>5475</v>
      </c>
      <c r="K1062">
        <v>7300</v>
      </c>
      <c r="L1062">
        <v>7300</v>
      </c>
      <c r="M1062">
        <v>7300</v>
      </c>
      <c r="N1062">
        <v>7300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355</v>
      </c>
      <c r="W1062">
        <v>165</v>
      </c>
      <c r="X1062">
        <v>235</v>
      </c>
      <c r="Y1062">
        <v>325</v>
      </c>
      <c r="Z1062">
        <v>9705</v>
      </c>
    </row>
    <row r="1063" spans="1:26" x14ac:dyDescent="0.25">
      <c r="A1063">
        <v>1840</v>
      </c>
      <c r="B1063" t="s">
        <v>1014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1841</v>
      </c>
      <c r="B1064" t="s">
        <v>1015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1842</v>
      </c>
      <c r="B1065" t="s">
        <v>1016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1843</v>
      </c>
      <c r="B1066" t="s">
        <v>1017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1844</v>
      </c>
      <c r="B1067" t="s">
        <v>1018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50</v>
      </c>
      <c r="X1067">
        <v>0</v>
      </c>
      <c r="Y1067">
        <v>0</v>
      </c>
      <c r="Z1067">
        <v>0</v>
      </c>
    </row>
    <row r="1068" spans="1:26" x14ac:dyDescent="0.25">
      <c r="A1068">
        <v>1845</v>
      </c>
      <c r="B1068" t="s">
        <v>1019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1819</v>
      </c>
      <c r="K1068">
        <v>1456</v>
      </c>
      <c r="L1068">
        <v>1637</v>
      </c>
      <c r="M1068">
        <v>1637</v>
      </c>
      <c r="N1068">
        <v>1456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403</v>
      </c>
      <c r="W1068">
        <v>0</v>
      </c>
      <c r="X1068">
        <v>193</v>
      </c>
      <c r="Y1068">
        <v>0</v>
      </c>
      <c r="Z1068">
        <v>0</v>
      </c>
    </row>
    <row r="1069" spans="1:26" x14ac:dyDescent="0.25">
      <c r="A1069">
        <v>1846</v>
      </c>
      <c r="B1069" t="s">
        <v>1020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60</v>
      </c>
      <c r="W1069">
        <v>224</v>
      </c>
      <c r="X1069">
        <v>0</v>
      </c>
      <c r="Y1069">
        <v>0</v>
      </c>
      <c r="Z1069">
        <v>0</v>
      </c>
    </row>
    <row r="1070" spans="1:26" x14ac:dyDescent="0.25">
      <c r="A1070">
        <v>1847</v>
      </c>
      <c r="B1070" t="s">
        <v>591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110</v>
      </c>
      <c r="L1070">
        <v>100</v>
      </c>
      <c r="M1070">
        <v>100</v>
      </c>
      <c r="N1070">
        <v>105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81</v>
      </c>
      <c r="X1070">
        <v>87</v>
      </c>
      <c r="Y1070">
        <v>129</v>
      </c>
      <c r="Z1070">
        <v>76</v>
      </c>
    </row>
    <row r="1071" spans="1:26" x14ac:dyDescent="0.25">
      <c r="A1071">
        <v>1848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22</v>
      </c>
      <c r="L1071">
        <v>20</v>
      </c>
      <c r="M1071">
        <v>20</v>
      </c>
      <c r="N1071">
        <v>21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12</v>
      </c>
      <c r="X1071">
        <v>24</v>
      </c>
      <c r="Y1071">
        <v>23</v>
      </c>
      <c r="Z1071">
        <v>5</v>
      </c>
    </row>
    <row r="1072" spans="1:26" x14ac:dyDescent="0.25">
      <c r="A1072">
        <v>1849</v>
      </c>
      <c r="B1072" t="s">
        <v>589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5</v>
      </c>
      <c r="L1072">
        <v>5</v>
      </c>
      <c r="M1072">
        <v>5</v>
      </c>
      <c r="N1072">
        <v>5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3</v>
      </c>
      <c r="X1072">
        <v>3</v>
      </c>
      <c r="Y1072">
        <v>2</v>
      </c>
      <c r="Z1072">
        <v>5</v>
      </c>
    </row>
    <row r="1073" spans="1:26" x14ac:dyDescent="0.25">
      <c r="A1073">
        <v>1850</v>
      </c>
      <c r="B1073" t="s">
        <v>586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4</v>
      </c>
      <c r="L1073">
        <v>4</v>
      </c>
      <c r="M1073">
        <v>4</v>
      </c>
      <c r="N1073">
        <v>4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4</v>
      </c>
      <c r="X1073">
        <v>4</v>
      </c>
      <c r="Y1073">
        <v>4</v>
      </c>
      <c r="Z1073">
        <v>4</v>
      </c>
    </row>
    <row r="1074" spans="1:26" x14ac:dyDescent="0.25">
      <c r="A1074">
        <v>1851</v>
      </c>
      <c r="B1074" t="s">
        <v>870</v>
      </c>
      <c r="C1074">
        <v>2</v>
      </c>
      <c r="D1074">
        <v>2</v>
      </c>
      <c r="E1074">
        <v>2</v>
      </c>
      <c r="F1074">
        <v>2</v>
      </c>
      <c r="G1074">
        <v>2</v>
      </c>
      <c r="H1074">
        <v>2</v>
      </c>
      <c r="I1074">
        <v>2</v>
      </c>
      <c r="J1074">
        <v>2</v>
      </c>
      <c r="K1074">
        <v>5</v>
      </c>
      <c r="L1074">
        <v>3</v>
      </c>
      <c r="M1074">
        <v>2</v>
      </c>
      <c r="N1074">
        <v>2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5</v>
      </c>
      <c r="X1074">
        <v>3</v>
      </c>
      <c r="Y1074">
        <v>2</v>
      </c>
      <c r="Z1074">
        <v>3</v>
      </c>
    </row>
    <row r="1075" spans="1:26" x14ac:dyDescent="0.25">
      <c r="A1075">
        <v>1852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3</v>
      </c>
      <c r="L1075">
        <v>5</v>
      </c>
      <c r="M1075">
        <v>4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3</v>
      </c>
      <c r="X1075">
        <v>5</v>
      </c>
      <c r="Y1075">
        <v>4</v>
      </c>
      <c r="Z1075">
        <v>1</v>
      </c>
    </row>
    <row r="1076" spans="1:26" x14ac:dyDescent="0.25">
      <c r="A1076">
        <v>1853</v>
      </c>
      <c r="B1076" t="s">
        <v>988</v>
      </c>
      <c r="C1076">
        <v>8</v>
      </c>
      <c r="D1076">
        <v>8</v>
      </c>
      <c r="E1076">
        <v>8</v>
      </c>
      <c r="F1076">
        <v>8</v>
      </c>
      <c r="G1076">
        <v>8</v>
      </c>
      <c r="H1076">
        <v>8</v>
      </c>
      <c r="I1076">
        <v>8</v>
      </c>
      <c r="J1076">
        <v>8</v>
      </c>
      <c r="K1076">
        <v>8</v>
      </c>
      <c r="L1076">
        <v>8</v>
      </c>
      <c r="M1076">
        <v>8</v>
      </c>
      <c r="N1076">
        <v>8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8</v>
      </c>
      <c r="Y1076">
        <v>8</v>
      </c>
      <c r="Z1076">
        <v>8</v>
      </c>
    </row>
    <row r="1077" spans="1:26" x14ac:dyDescent="0.25">
      <c r="A1077">
        <v>1854</v>
      </c>
      <c r="B1077" t="s">
        <v>988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7</v>
      </c>
      <c r="L1077">
        <v>8</v>
      </c>
      <c r="M1077">
        <v>8</v>
      </c>
      <c r="N1077">
        <v>8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7</v>
      </c>
      <c r="X1077">
        <v>8</v>
      </c>
      <c r="Y1077">
        <v>8</v>
      </c>
      <c r="Z1077">
        <v>8</v>
      </c>
    </row>
    <row r="1078" spans="1:26" x14ac:dyDescent="0.25">
      <c r="A1078">
        <v>1855</v>
      </c>
      <c r="B1078" t="s">
        <v>591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100</v>
      </c>
      <c r="M1078">
        <v>100</v>
      </c>
      <c r="N1078">
        <v>105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97</v>
      </c>
      <c r="Y1078">
        <v>108</v>
      </c>
      <c r="Z1078">
        <v>69</v>
      </c>
    </row>
    <row r="1079" spans="1:26" x14ac:dyDescent="0.25">
      <c r="A1079">
        <v>1856</v>
      </c>
      <c r="B1079" t="s">
        <v>590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20</v>
      </c>
      <c r="M1079">
        <v>20</v>
      </c>
      <c r="N1079">
        <v>21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21</v>
      </c>
      <c r="Y1079">
        <v>18</v>
      </c>
      <c r="Z1079">
        <v>3</v>
      </c>
    </row>
    <row r="1080" spans="1:26" x14ac:dyDescent="0.25">
      <c r="A1080">
        <v>1857</v>
      </c>
      <c r="B1080" t="s">
        <v>589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5</v>
      </c>
      <c r="M1080">
        <v>5</v>
      </c>
      <c r="N1080">
        <v>5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2</v>
      </c>
      <c r="Y1080">
        <v>3</v>
      </c>
      <c r="Z1080">
        <v>1</v>
      </c>
    </row>
    <row r="1081" spans="1:26" x14ac:dyDescent="0.25">
      <c r="A1081">
        <v>1858</v>
      </c>
      <c r="B1081" t="s">
        <v>586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4</v>
      </c>
      <c r="M1081">
        <v>4</v>
      </c>
      <c r="N1081">
        <v>4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4</v>
      </c>
      <c r="Y1081">
        <v>4</v>
      </c>
      <c r="Z1081">
        <v>4</v>
      </c>
    </row>
    <row r="1082" spans="1:26" x14ac:dyDescent="0.25">
      <c r="A1082">
        <v>1859</v>
      </c>
      <c r="B1082" t="s">
        <v>785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2</v>
      </c>
      <c r="Y1082">
        <v>3</v>
      </c>
      <c r="Z1082">
        <v>3</v>
      </c>
    </row>
    <row r="1083" spans="1:26" x14ac:dyDescent="0.25">
      <c r="A1083">
        <v>1860</v>
      </c>
      <c r="B1083" t="s">
        <v>784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52</v>
      </c>
      <c r="Y1083">
        <v>58</v>
      </c>
      <c r="Z1083">
        <v>49</v>
      </c>
    </row>
    <row r="1084" spans="1:26" x14ac:dyDescent="0.25">
      <c r="A1084">
        <v>1861</v>
      </c>
      <c r="B1084" t="s">
        <v>786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52</v>
      </c>
      <c r="Y1084">
        <v>58</v>
      </c>
      <c r="Z1084">
        <v>49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D E G A A B Q S w M E F A A C A A g A Y V w t V r r 1 r W O j A A A A 9 g A A A B I A H A B D b 2 5 m a W c v U G F j a 2 F n Z S 5 4 b W w g o h g A K K A U A A A A A A A A A A A A A A A A A A A A A A A A A A A A h Y 9 N D o I w G E S v Q r q n f y b G k I + y Y C v R x M S 4 b U q F R i i G F s v d X H g k r y B G U X c u 5 8 1 b z N y v N 8 j G t o k u u n e m s y l i m K J I W 9 W V x l Y p G v w x X q F M w F a q k 6 x 0 N M n W J a M r U 1 R 7 f 0 4 I C S H g s M B d X x F O K S O H Y r 1 T t W 4 l + s j m v x w b 6 7 y 0 S i M B + 9 c Y w T F j D C 8 p x x T I D K E w 9 i v w a e + z / Y G Q D 4 0 f e i 2 0 i / M N k D k C e X 8 Q D 1 B L A w Q U A A I A C A B h X C 1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Y V w t V q e u N d 4 s A w A A E C Y A A B M A H A B G b 3 J t d W x h c y 9 T Z W N 0 a W 9 u M S 5 t I K I Y A C i g F A A A A A A A A A A A A A A A A A A A A A A A A A A A A O 2 X U W / a M B S F 3 5 H 4 D x Z 9 A a l D i U 1 w o o q H r r C t U w s q V J u m a S o m d l m m k E x J q M S / n x u 6 C h P 3 7 G F 7 m C r z A r r 3 6 G K + E 2 5 y S h V X S Z 6 R x f 7 d P 2 u 3 2 q 3 y u y i U J B d 5 V m 7 T S v h k R F J V t V t E v 2 Z F s l a Z r l z v F j d X / b G o x E q U q t v x O e 3 7 w 3 7 Y p 9 6 g c 0 o 6 G 1 E V S a x K / f n r z V Y V u 1 F n M b m a X N y S p L + M 5 T q / S z K Z x E L m x f J U l 7 J 8 s y r U Y f G k m 9 7 3 L s 4 X t 9 1 N X 2 W K n C / I 4 v L 9 d D L u E V G S j a r E n S 4 b s n u 1 s s l 0 2 Z B t R G G T 6 b I h E y u r T J e P p u 3 s 0 3 a G 7 M c 2 s 8 l 0 + U i W 2 m W p e b Z 1 b j 3 b O j d k p f p p k + m y I c v j y i b T Z U O W 5 Q 8 2 m S 4 b M u 2 g T a b L B z J p 8 b R Q I j 3 y V F o 8 r W W m p 9 L i a S 0 z P Z U W T 2 u Z 6 a m 0 e P o 0 b W f I m p 7 W M t N T a f H 0 S Z a a Z 2 t 4 u j + b 4 a m 0 e F r L T E + l x d N a Z n o q L Z 7 W M t N T e e z p s 0 7 X a 9 m 7 + e y a L J / / v a p c k q R u X E 6 n k z n 5 O L u c k u X j Z b A k G z K b W p b A a N M o N Q Z I 8 T h A v j B A N k q k n v D 5 w 2 Q + I f o / k + V 3 I q 5 G 1 P M H 5 H w 6 J r J R q v V d y 2 w 6 5 G Q 2 r 9 v W b g i 7 E e p y D 3 Z 9 2 K W g G z A 0 O W B o c s D w Z A a 7 A 9 g N 4 C 9 C k y l H k y n H k 4 e w C / 3 l 0 F 8 O / Q 2 h v y H 0 N 0 Q u 0 B C y C i G r E L I K I a s Q s g o h q x C y i i C r C L K K I K s I s o o g q w i y i i C r C N K I E A 3 m I R r M Q z S Y h 2 g w D 9 F g H q L B P E S D e Y g G 8 9 C V w z z E i n m Q l Q 9 Z + Z C V D 1 n 5 k J U P W f m I V c A Q q 4 A h V g F D r A K G W A U D e F 8 Y I F a c 4 i 4 i y S k i y S k i y S k i y S k i y S k i y S k i y S k i y e E d l t d 3 W P J y m / b O d D y a q 2 p b Z I s k W 6 f q d 5 4 a V c V W f e u 1 W 0 l 2 m L s O 4 1 n 8 F M / 0 o 0 v g E p p L a C 6 h u Y T 2 e h I a 9 R o J b V 9 y C c 0 l N J f Q X E J z C c 0 l N J f Q X E L 7 j x P a S e e T y i r 9 H D b d q g d R v h m r M s n K S q Q i T v J M l a S r H 2 r 8 X m e f 3 l x 4 c + H N h T c X 3 l 5 D e P O b 4 e 1 x 0 Y 7 1 N 7 3 9 Q s w p f 1 i w e r / + z X q l b r 2 6 9 e r W q 1 u v r 2 m 9 0 u Z 6 p f 9 m v f 4 C U E s B A i 0 A F A A C A A g A Y V w t V r r 1 r W O j A A A A 9 g A A A B I A A A A A A A A A A A A A A A A A A A A A A E N v b m Z p Z y 9 Q Y W N r Y W d l L n h t b F B L A Q I t A B Q A A g A I A G F c L V Y P y u m r p A A A A O k A A A A T A A A A A A A A A A A A A A A A A O 8 A A A B b Q 2 9 u d G V u d F 9 U e X B l c 1 0 u e G 1 s U E s B A i 0 A F A A C A A g A Y V w t V q e u N d 4 s A w A A E C Y A A B M A A A A A A A A A A A A A A A A A 4 A E A A E Z v c m 1 1 b G F z L 1 N l Y 3 R p b 2 4 x L m 1 Q S w U G A A A A A A M A A w D C A A A A W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N 2 Q A A A A A A A A V Z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2 9 u c 3 V s d G E x P C 9 J d G V t U G F 0 a D 4 8 L 0 l 0 Z W 1 M b 2 N h d G l v b j 4 8 U 3 R h Y m x l R W 5 0 c m l l c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F 1 Z X J 5 S U Q i I F Z h b H V l P S J z M W Z j N T c 2 Y T M t N 2 Z l M C 0 0 M G Y 5 L T h l M 2 Q t Y z d l M T Y 5 N T Y 4 Z D c 3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c 3 V s d F R 5 c G U i I F Z h b H V l P S J z V G F i b G U i I C 8 + P E V u d H J 5 I F R 5 c G U 9 I k Z p b G x U Y X J n Z X Q i I F Z h b H V l P S J z Q 2 9 u c 3 V s d G E x I i A v P j x F b n R y e S B U e X B l P S J O Y X Z p Z 2 F 0 a W 9 u U 3 R l c E 5 h b W U i I F Z h b H V l P S J z T m F 2 Z W d h Y 2 n D s 2 4 i I C 8 + P E V u d H J 5 I F R 5 c G U 9 I k Z p b G x M Y X N 0 V X B k Y X R l Z C I g V m F s d W U 9 I m Q y M D I z L T A x L T E z V D E 2 O j M 0 O j I 4 L j M x M z k 3 N j B a I i A v P j x F b n R y e S B U e X B l P S J G a W x s R X J y b 3 J D b 3 V u d C I g V m F s d W U 9 I m w w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3 M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9 u c 3 V s d G E x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N 1 b H R h M j A x N T w v S X R l b V B h d G g + P C 9 J d G V t T G 9 j Y X R p b 2 4 + P F N 0 Y W J s Z U V u d H J p Z X M + P E V u d H J 5 I F R 5 c G U 9 I k 5 h b W V V c G R h d G V k Q W Z 0 Z X J G a W x s I i B W Y W x 1 Z T 0 i b D A i I C 8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R m l s b F R h c m d l d C I g V m F s d W U 9 I n N j b 2 5 z d W x 0 Y T I w M T U i I C 8 + P E V u d H J 5 I F R 5 c G U 9 I k J 1 Z m Z l c k 5 l e H R S Z W Z y Z X N o I i B W Y W x 1 Z T 0 i b D E i I C 8 + P E V u d H J 5 I F R 5 c G U 9 I l F 1 Z X J 5 S U Q i I F Z h b H V l P S J z M 2 U 3 N z A w Y j Q t O W I z N i 0 0 Y T N k L T l l O D U t N W R k N m U w Y W I 4 Z D A 0 I i A v P j x F b n R y e S B U e X B l P S J O Y X Z p Z 2 F 0 a W 9 u U 3 R l c E 5 h b W U i I F Z h b H V l P S J z T m F 2 Z W d h Y 2 n D s 2 4 i I C 8 + P E V u d H J 5 I F R 5 c G U 9 I k Z p b G x M Y X N 0 V X B k Y X R l Z C I g V m F s d W U 9 I m Q y M D I z L T A x L T E z V D E 2 O j M 1 O j A z L j g w M j U w M T l a I i A v P j x F b n R y e S B U e X B l P S J G a W x s R X J y b 3 J D b 3 V u d C I g V m F s d W U 9 I m w w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3 M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u c 3 V s d G E y M D E 1 L 0 F 1 d G 9 S Z W 1 v d m V k Q 2 9 s d W 1 u c z E u e 2 N k Z 2 9 f a W 5 k a W N h Z G 9 y L D B 9 J n F 1 b 3 Q 7 L C Z x d W 9 0 O 1 N l Y 3 R p b 2 4 x L 2 N v b n N 1 b H R h M j A x N S 9 B d X R v U m V t b 3 Z l Z E N v b H V t b n M x L n t u b 2 1 i c m V f a W 5 k a W N h Z G 9 y L D F 9 J n F 1 b 3 Q 7 L C Z x d W 9 0 O 1 N l Y 3 R p b 2 4 x L 2 N v b n N 1 b H R h M j A x N S 9 B d X R v U m V t b 3 Z l Z E N v b H V t b n M x L n t t Z X R h X 2 V u Z S w y f S Z x d W 9 0 O y w m c X V v d D t T Z W N 0 a W 9 u M S 9 j b 2 5 z d W x 0 Y T I w M T U v Q X V 0 b 1 J l b W 9 2 Z W R D b 2 x 1 b W 5 z M S 5 7 b W V 0 Y V 9 m Z W I s M 3 0 m c X V v d D s s J n F 1 b 3 Q 7 U 2 V j d G l v b j E v Y 2 9 u c 3 V s d G E y M D E 1 L 0 F 1 d G 9 S Z W 1 v d m V k Q 2 9 s d W 1 u c z E u e 2 1 l d G F f b W F y L D R 9 J n F 1 b 3 Q 7 L C Z x d W 9 0 O 1 N l Y 3 R p b 2 4 x L 2 N v b n N 1 b H R h M j A x N S 9 B d X R v U m V t b 3 Z l Z E N v b H V t b n M x L n t t Z X R h X 2 F i c i w 1 f S Z x d W 9 0 O y w m c X V v d D t T Z W N 0 a W 9 u M S 9 j b 2 5 z d W x 0 Y T I w M T U v Q X V 0 b 1 J l b W 9 2 Z W R D b 2 x 1 b W 5 z M S 5 7 b W V 0 Y V 9 t Y X k s N n 0 m c X V v d D s s J n F 1 b 3 Q 7 U 2 V j d G l v b j E v Y 2 9 u c 3 V s d G E y M D E 1 L 0 F 1 d G 9 S Z W 1 v d m V k Q 2 9 s d W 1 u c z E u e 2 1 l d G F f a n V u L D d 9 J n F 1 b 3 Q 7 L C Z x d W 9 0 O 1 N l Y 3 R p b 2 4 x L 2 N v b n N 1 b H R h M j A x N S 9 B d X R v U m V t b 3 Z l Z E N v b H V t b n M x L n t t Z X R h X 2 p 1 b C w 4 f S Z x d W 9 0 O y w m c X V v d D t T Z W N 0 a W 9 u M S 9 j b 2 5 z d W x 0 Y T I w M T U v Q X V 0 b 1 J l b W 9 2 Z W R D b 2 x 1 b W 5 z M S 5 7 b W V 0 Y V 9 h Z 2 8 s O X 0 m c X V v d D s s J n F 1 b 3 Q 7 U 2 V j d G l v b j E v Y 2 9 u c 3 V s d G E y M D E 1 L 0 F 1 d G 9 S Z W 1 v d m V k Q 2 9 s d W 1 u c z E u e 2 1 l d G F f c 2 V w L D E w f S Z x d W 9 0 O y w m c X V v d D t T Z W N 0 a W 9 u M S 9 j b 2 5 z d W x 0 Y T I w M T U v Q X V 0 b 1 J l b W 9 2 Z W R D b 2 x 1 b W 5 z M S 5 7 b W V 0 Y V 9 v Y 3 Q s M T F 9 J n F 1 b 3 Q 7 L C Z x d W 9 0 O 1 N l Y 3 R p b 2 4 x L 2 N v b n N 1 b H R h M j A x N S 9 B d X R v U m V t b 3 Z l Z E N v b H V t b n M x L n t t Z X R h X 2 5 v d i w x M n 0 m c X V v d D s s J n F 1 b 3 Q 7 U 2 V j d G l v b j E v Y 2 9 u c 3 V s d G E y M D E 1 L 0 F 1 d G 9 S Z W 1 v d m V k Q 2 9 s d W 1 u c z E u e 2 1 l d G F f Z G l j L D E z f S Z x d W 9 0 O y w m c X V v d D t T Z W N 0 a W 9 u M S 9 j b 2 5 z d W x 0 Y T I w M T U v Q X V 0 b 1 J l b W 9 2 Z W R D b 2 x 1 b W 5 z M S 5 7 c m V h b F 9 l b m U s M T R 9 J n F 1 b 3 Q 7 L C Z x d W 9 0 O 1 N l Y 3 R p b 2 4 x L 2 N v b n N 1 b H R h M j A x N S 9 B d X R v U m V t b 3 Z l Z E N v b H V t b n M x L n t y Z W F s X 2 Z l Y i w x N X 0 m c X V v d D s s J n F 1 b 3 Q 7 U 2 V j d G l v b j E v Y 2 9 u c 3 V s d G E y M D E 1 L 0 F 1 d G 9 S Z W 1 v d m V k Q 2 9 s d W 1 u c z E u e 3 J l Y W x f b W F y L D E 2 f S Z x d W 9 0 O y w m c X V v d D t T Z W N 0 a W 9 u M S 9 j b 2 5 z d W x 0 Y T I w M T U v Q X V 0 b 1 J l b W 9 2 Z W R D b 2 x 1 b W 5 z M S 5 7 c m V h b F 9 h Y n I s M T d 9 J n F 1 b 3 Q 7 L C Z x d W 9 0 O 1 N l Y 3 R p b 2 4 x L 2 N v b n N 1 b H R h M j A x N S 9 B d X R v U m V t b 3 Z l Z E N v b H V t b n M x L n t y Z W F s X 2 1 h e S w x O H 0 m c X V v d D s s J n F 1 b 3 Q 7 U 2 V j d G l v b j E v Y 2 9 u c 3 V s d G E y M D E 1 L 0 F 1 d G 9 S Z W 1 v d m V k Q 2 9 s d W 1 u c z E u e 3 J l Y W x f a n V u L D E 5 f S Z x d W 9 0 O y w m c X V v d D t T Z W N 0 a W 9 u M S 9 j b 2 5 z d W x 0 Y T I w M T U v Q X V 0 b 1 J l b W 9 2 Z W R D b 2 x 1 b W 5 z M S 5 7 c m V h b F 9 q d W w s M j B 9 J n F 1 b 3 Q 7 L C Z x d W 9 0 O 1 N l Y 3 R p b 2 4 x L 2 N v b n N 1 b H R h M j A x N S 9 B d X R v U m V t b 3 Z l Z E N v b H V t b n M x L n t y Z W F s X 2 F n b y w y M X 0 m c X V v d D s s J n F 1 b 3 Q 7 U 2 V j d G l v b j E v Y 2 9 u c 3 V s d G E y M D E 1 L 0 F 1 d G 9 S Z W 1 v d m V k Q 2 9 s d W 1 u c z E u e 3 J l Y W x f c 2 V w L D I y f S Z x d W 9 0 O y w m c X V v d D t T Z W N 0 a W 9 u M S 9 j b 2 5 z d W x 0 Y T I w M T U v Q X V 0 b 1 J l b W 9 2 Z W R D b 2 x 1 b W 5 z M S 5 7 c m V h b F 9 v Y 3 Q s M j N 9 J n F 1 b 3 Q 7 L C Z x d W 9 0 O 1 N l Y 3 R p b 2 4 x L 2 N v b n N 1 b H R h M j A x N S 9 B d X R v U m V t b 3 Z l Z E N v b H V t b n M x L n t y Z W F s X 2 5 v d i w y N H 0 m c X V v d D s s J n F 1 b 3 Q 7 U 2 V j d G l v b j E v Y 2 9 u c 3 V s d G E y M D E 1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Y 2 9 u c 3 V s d G E y M D E 1 L 0 F 1 d G 9 S Z W 1 v d m V k Q 2 9 s d W 1 u c z E u e 2 N k Z 2 9 f a W 5 k a W N h Z G 9 y L D B 9 J n F 1 b 3 Q 7 L C Z x d W 9 0 O 1 N l Y 3 R p b 2 4 x L 2 N v b n N 1 b H R h M j A x N S 9 B d X R v U m V t b 3 Z l Z E N v b H V t b n M x L n t u b 2 1 i c m V f a W 5 k a W N h Z G 9 y L D F 9 J n F 1 b 3 Q 7 L C Z x d W 9 0 O 1 N l Y 3 R p b 2 4 x L 2 N v b n N 1 b H R h M j A x N S 9 B d X R v U m V t b 3 Z l Z E N v b H V t b n M x L n t t Z X R h X 2 V u Z S w y f S Z x d W 9 0 O y w m c X V v d D t T Z W N 0 a W 9 u M S 9 j b 2 5 z d W x 0 Y T I w M T U v Q X V 0 b 1 J l b W 9 2 Z W R D b 2 x 1 b W 5 z M S 5 7 b W V 0 Y V 9 m Z W I s M 3 0 m c X V v d D s s J n F 1 b 3 Q 7 U 2 V j d G l v b j E v Y 2 9 u c 3 V s d G E y M D E 1 L 0 F 1 d G 9 S Z W 1 v d m V k Q 2 9 s d W 1 u c z E u e 2 1 l d G F f b W F y L D R 9 J n F 1 b 3 Q 7 L C Z x d W 9 0 O 1 N l Y 3 R p b 2 4 x L 2 N v b n N 1 b H R h M j A x N S 9 B d X R v U m V t b 3 Z l Z E N v b H V t b n M x L n t t Z X R h X 2 F i c i w 1 f S Z x d W 9 0 O y w m c X V v d D t T Z W N 0 a W 9 u M S 9 j b 2 5 z d W x 0 Y T I w M T U v Q X V 0 b 1 J l b W 9 2 Z W R D b 2 x 1 b W 5 z M S 5 7 b W V 0 Y V 9 t Y X k s N n 0 m c X V v d D s s J n F 1 b 3 Q 7 U 2 V j d G l v b j E v Y 2 9 u c 3 V s d G E y M D E 1 L 0 F 1 d G 9 S Z W 1 v d m V k Q 2 9 s d W 1 u c z E u e 2 1 l d G F f a n V u L D d 9 J n F 1 b 3 Q 7 L C Z x d W 9 0 O 1 N l Y 3 R p b 2 4 x L 2 N v b n N 1 b H R h M j A x N S 9 B d X R v U m V t b 3 Z l Z E N v b H V t b n M x L n t t Z X R h X 2 p 1 b C w 4 f S Z x d W 9 0 O y w m c X V v d D t T Z W N 0 a W 9 u M S 9 j b 2 5 z d W x 0 Y T I w M T U v Q X V 0 b 1 J l b W 9 2 Z W R D b 2 x 1 b W 5 z M S 5 7 b W V 0 Y V 9 h Z 2 8 s O X 0 m c X V v d D s s J n F 1 b 3 Q 7 U 2 V j d G l v b j E v Y 2 9 u c 3 V s d G E y M D E 1 L 0 F 1 d G 9 S Z W 1 v d m V k Q 2 9 s d W 1 u c z E u e 2 1 l d G F f c 2 V w L D E w f S Z x d W 9 0 O y w m c X V v d D t T Z W N 0 a W 9 u M S 9 j b 2 5 z d W x 0 Y T I w M T U v Q X V 0 b 1 J l b W 9 2 Z W R D b 2 x 1 b W 5 z M S 5 7 b W V 0 Y V 9 v Y 3 Q s M T F 9 J n F 1 b 3 Q 7 L C Z x d W 9 0 O 1 N l Y 3 R p b 2 4 x L 2 N v b n N 1 b H R h M j A x N S 9 B d X R v U m V t b 3 Z l Z E N v b H V t b n M x L n t t Z X R h X 2 5 v d i w x M n 0 m c X V v d D s s J n F 1 b 3 Q 7 U 2 V j d G l v b j E v Y 2 9 u c 3 V s d G E y M D E 1 L 0 F 1 d G 9 S Z W 1 v d m V k Q 2 9 s d W 1 u c z E u e 2 1 l d G F f Z G l j L D E z f S Z x d W 9 0 O y w m c X V v d D t T Z W N 0 a W 9 u M S 9 j b 2 5 z d W x 0 Y T I w M T U v Q X V 0 b 1 J l b W 9 2 Z W R D b 2 x 1 b W 5 z M S 5 7 c m V h b F 9 l b m U s M T R 9 J n F 1 b 3 Q 7 L C Z x d W 9 0 O 1 N l Y 3 R p b 2 4 x L 2 N v b n N 1 b H R h M j A x N S 9 B d X R v U m V t b 3 Z l Z E N v b H V t b n M x L n t y Z W F s X 2 Z l Y i w x N X 0 m c X V v d D s s J n F 1 b 3 Q 7 U 2 V j d G l v b j E v Y 2 9 u c 3 V s d G E y M D E 1 L 0 F 1 d G 9 S Z W 1 v d m V k Q 2 9 s d W 1 u c z E u e 3 J l Y W x f b W F y L D E 2 f S Z x d W 9 0 O y w m c X V v d D t T Z W N 0 a W 9 u M S 9 j b 2 5 z d W x 0 Y T I w M T U v Q X V 0 b 1 J l b W 9 2 Z W R D b 2 x 1 b W 5 z M S 5 7 c m V h b F 9 h Y n I s M T d 9 J n F 1 b 3 Q 7 L C Z x d W 9 0 O 1 N l Y 3 R p b 2 4 x L 2 N v b n N 1 b H R h M j A x N S 9 B d X R v U m V t b 3 Z l Z E N v b H V t b n M x L n t y Z W F s X 2 1 h e S w x O H 0 m c X V v d D s s J n F 1 b 3 Q 7 U 2 V j d G l v b j E v Y 2 9 u c 3 V s d G E y M D E 1 L 0 F 1 d G 9 S Z W 1 v d m V k Q 2 9 s d W 1 u c z E u e 3 J l Y W x f a n V u L D E 5 f S Z x d W 9 0 O y w m c X V v d D t T Z W N 0 a W 9 u M S 9 j b 2 5 z d W x 0 Y T I w M T U v Q X V 0 b 1 J l b W 9 2 Z W R D b 2 x 1 b W 5 z M S 5 7 c m V h b F 9 q d W w s M j B 9 J n F 1 b 3 Q 7 L C Z x d W 9 0 O 1 N l Y 3 R p b 2 4 x L 2 N v b n N 1 b H R h M j A x N S 9 B d X R v U m V t b 3 Z l Z E N v b H V t b n M x L n t y Z W F s X 2 F n b y w y M X 0 m c X V v d D s s J n F 1 b 3 Q 7 U 2 V j d G l v b j E v Y 2 9 u c 3 V s d G E y M D E 1 L 0 F 1 d G 9 S Z W 1 v d m V k Q 2 9 s d W 1 u c z E u e 3 J l Y W x f c 2 V w L D I y f S Z x d W 9 0 O y w m c X V v d D t T Z W N 0 a W 9 u M S 9 j b 2 5 z d W x 0 Y T I w M T U v Q X V 0 b 1 J l b W 9 2 Z W R D b 2 x 1 b W 5 z M S 5 7 c m V h b F 9 v Y 3 Q s M j N 9 J n F 1 b 3 Q 7 L C Z x d W 9 0 O 1 N l Y 3 R p b 2 4 x L 2 N v b n N 1 b H R h M j A x N S 9 B d X R v U m V t b 3 Z l Z E N v b H V t b n M x L n t y Z W F s X 2 5 v d i w y N H 0 m c X V v d D s s J n F 1 b 3 Q 7 U 2 V j d G l v b j E v Y 2 9 u c 3 V s d G E y M D E 1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9 u c 3 V s d G E y M D E 1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E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N k Y W Q y Y j E y Z C 0 0 Z j V l L T Q 1 O T U t O G Y 5 Y i 0 y Z D E z Y T R k O W Q 2 O G U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N W Z W 5 0 Y X N f T n V l d m F z X 0 R l c 2 l u c 3 R h b G F j a W 9 u Z X N f X z I w M j E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E x h c 3 R V c G R h d G V k I i B W Y W x 1 Z T 0 i Z D I w M j M t M D E t M T N U M T Y 6 M z Q 6 N T M u N D U y N T c z O V o i I C 8 + P E V u d H J 5 I F R 5 c G U 9 I k Z p b G x F c n J v c k N v d W 5 0 I i B W Y W x 1 Z T 0 i b D A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Z G U i I F Z h b H V l P S J z V W 5 r b m 9 3 b i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N v d W 5 0 I i B W Y W x 1 Z T 0 i b D E w N T U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M S k v Q X V 0 b 1 J l b W 9 2 Z W R D b 2 x 1 b W 5 z M S 5 7 Y 2 R n b 1 9 p b m R p Y 2 F k b 3 I s M H 0 m c X V v d D s s J n F 1 b 3 Q 7 U 2 V j d G l v b j E v V m V u d G F z I E 5 1 Z X Z h c y 1 E Z X N p b n N 0 Y W x h Y 2 l v b m V z I C g y M D I x K S 9 B d X R v U m V t b 3 Z l Z E N v b H V t b n M x L n t u b 2 1 i c m V f a W 5 k a W N h Z G 9 y L D F 9 J n F 1 b 3 Q 7 L C Z x d W 9 0 O 1 N l Y 3 R p b 2 4 x L 1 Z l b n R h c y B O d W V 2 Y X M t R G V z a W 5 z d G F s Y W N p b 2 5 l c y A o M j A y M S k v Q X V 0 b 1 J l b W 9 2 Z W R D b 2 x 1 b W 5 z M S 5 7 b W V 0 Y V 9 l b m U s M n 0 m c X V v d D s s J n F 1 b 3 Q 7 U 2 V j d G l v b j E v V m V u d G F z I E 5 1 Z X Z h c y 1 E Z X N p b n N 0 Y W x h Y 2 l v b m V z I C g y M D I x K S 9 B d X R v U m V t b 3 Z l Z E N v b H V t b n M x L n t t Z X R h X 2 Z l Y i w z f S Z x d W 9 0 O y w m c X V v d D t T Z W N 0 a W 9 u M S 9 W Z W 5 0 Y X M g T n V l d m F z L U R l c 2 l u c 3 R h b G F j a W 9 u Z X M g K D I w M j E p L 0 F 1 d G 9 S Z W 1 v d m V k Q 2 9 s d W 1 u c z E u e 2 1 l d G F f b W F y L D R 9 J n F 1 b 3 Q 7 L C Z x d W 9 0 O 1 N l Y 3 R p b 2 4 x L 1 Z l b n R h c y B O d W V 2 Y X M t R G V z a W 5 z d G F s Y W N p b 2 5 l c y A o M j A y M S k v Q X V 0 b 1 J l b W 9 2 Z W R D b 2 x 1 b W 5 z M S 5 7 b W V 0 Y V 9 h Y n I s N X 0 m c X V v d D s s J n F 1 b 3 Q 7 U 2 V j d G l v b j E v V m V u d G F z I E 5 1 Z X Z h c y 1 E Z X N p b n N 0 Y W x h Y 2 l v b m V z I C g y M D I x K S 9 B d X R v U m V t b 3 Z l Z E N v b H V t b n M x L n t t Z X R h X 2 1 h e S w 2 f S Z x d W 9 0 O y w m c X V v d D t T Z W N 0 a W 9 u M S 9 W Z W 5 0 Y X M g T n V l d m F z L U R l c 2 l u c 3 R h b G F j a W 9 u Z X M g K D I w M j E p L 0 F 1 d G 9 S Z W 1 v d m V k Q 2 9 s d W 1 u c z E u e 2 1 l d G F f a n V u L D d 9 J n F 1 b 3 Q 7 L C Z x d W 9 0 O 1 N l Y 3 R p b 2 4 x L 1 Z l b n R h c y B O d W V 2 Y X M t R G V z a W 5 z d G F s Y W N p b 2 5 l c y A o M j A y M S k v Q X V 0 b 1 J l b W 9 2 Z W R D b 2 x 1 b W 5 z M S 5 7 b W V 0 Y V 9 q d W w s O H 0 m c X V v d D s s J n F 1 b 3 Q 7 U 2 V j d G l v b j E v V m V u d G F z I E 5 1 Z X Z h c y 1 E Z X N p b n N 0 Y W x h Y 2 l v b m V z I C g y M D I x K S 9 B d X R v U m V t b 3 Z l Z E N v b H V t b n M x L n t t Z X R h X 2 F n b y w 5 f S Z x d W 9 0 O y w m c X V v d D t T Z W N 0 a W 9 u M S 9 W Z W 5 0 Y X M g T n V l d m F z L U R l c 2 l u c 3 R h b G F j a W 9 u Z X M g K D I w M j E p L 0 F 1 d G 9 S Z W 1 v d m V k Q 2 9 s d W 1 u c z E u e 2 1 l d G F f c 2 V w L D E w f S Z x d W 9 0 O y w m c X V v d D t T Z W N 0 a W 9 u M S 9 W Z W 5 0 Y X M g T n V l d m F z L U R l c 2 l u c 3 R h b G F j a W 9 u Z X M g K D I w M j E p L 0 F 1 d G 9 S Z W 1 v d m V k Q 2 9 s d W 1 u c z E u e 2 1 l d G F f b 2 N 0 L D E x f S Z x d W 9 0 O y w m c X V v d D t T Z W N 0 a W 9 u M S 9 W Z W 5 0 Y X M g T n V l d m F z L U R l c 2 l u c 3 R h b G F j a W 9 u Z X M g K D I w M j E p L 0 F 1 d G 9 S Z W 1 v d m V k Q 2 9 s d W 1 u c z E u e 2 1 l d G F f b m 9 2 L D E y f S Z x d W 9 0 O y w m c X V v d D t T Z W N 0 a W 9 u M S 9 W Z W 5 0 Y X M g T n V l d m F z L U R l c 2 l u c 3 R h b G F j a W 9 u Z X M g K D I w M j E p L 0 F 1 d G 9 S Z W 1 v d m V k Q 2 9 s d W 1 u c z E u e 2 1 l d G F f Z G l j L D E z f S Z x d W 9 0 O y w m c X V v d D t T Z W N 0 a W 9 u M S 9 W Z W 5 0 Y X M g T n V l d m F z L U R l c 2 l u c 3 R h b G F j a W 9 u Z X M g K D I w M j E p L 0 F 1 d G 9 S Z W 1 v d m V k Q 2 9 s d W 1 u c z E u e 3 J l Y W x f Z W 5 l L D E 0 f S Z x d W 9 0 O y w m c X V v d D t T Z W N 0 a W 9 u M S 9 W Z W 5 0 Y X M g T n V l d m F z L U R l c 2 l u c 3 R h b G F j a W 9 u Z X M g K D I w M j E p L 0 F 1 d G 9 S Z W 1 v d m V k Q 2 9 s d W 1 u c z E u e 3 J l Y W x f Z m V i L D E 1 f S Z x d W 9 0 O y w m c X V v d D t T Z W N 0 a W 9 u M S 9 W Z W 5 0 Y X M g T n V l d m F z L U R l c 2 l u c 3 R h b G F j a W 9 u Z X M g K D I w M j E p L 0 F 1 d G 9 S Z W 1 v d m V k Q 2 9 s d W 1 u c z E u e 3 J l Y W x f b W F y L D E 2 f S Z x d W 9 0 O y w m c X V v d D t T Z W N 0 a W 9 u M S 9 W Z W 5 0 Y X M g T n V l d m F z L U R l c 2 l u c 3 R h b G F j a W 9 u Z X M g K D I w M j E p L 0 F 1 d G 9 S Z W 1 v d m V k Q 2 9 s d W 1 u c z E u e 3 J l Y W x f Y W J y L D E 3 f S Z x d W 9 0 O y w m c X V v d D t T Z W N 0 a W 9 u M S 9 W Z W 5 0 Y X M g T n V l d m F z L U R l c 2 l u c 3 R h b G F j a W 9 u Z X M g K D I w M j E p L 0 F 1 d G 9 S Z W 1 v d m V k Q 2 9 s d W 1 u c z E u e 3 J l Y W x f b W F 5 L D E 4 f S Z x d W 9 0 O y w m c X V v d D t T Z W N 0 a W 9 u M S 9 W Z W 5 0 Y X M g T n V l d m F z L U R l c 2 l u c 3 R h b G F j a W 9 u Z X M g K D I w M j E p L 0 F 1 d G 9 S Z W 1 v d m V k Q 2 9 s d W 1 u c z E u e 3 J l Y W x f a n V u L D E 5 f S Z x d W 9 0 O y w m c X V v d D t T Z W N 0 a W 9 u M S 9 W Z W 5 0 Y X M g T n V l d m F z L U R l c 2 l u c 3 R h b G F j a W 9 u Z X M g K D I w M j E p L 0 F 1 d G 9 S Z W 1 v d m V k Q 2 9 s d W 1 u c z E u e 3 J l Y W x f a n V s L D I w f S Z x d W 9 0 O y w m c X V v d D t T Z W N 0 a W 9 u M S 9 W Z W 5 0 Y X M g T n V l d m F z L U R l c 2 l u c 3 R h b G F j a W 9 u Z X M g K D I w M j E p L 0 F 1 d G 9 S Z W 1 v d m V k Q 2 9 s d W 1 u c z E u e 3 J l Y W x f Y W d v L D I x f S Z x d W 9 0 O y w m c X V v d D t T Z W N 0 a W 9 u M S 9 W Z W 5 0 Y X M g T n V l d m F z L U R l c 2 l u c 3 R h b G F j a W 9 u Z X M g K D I w M j E p L 0 F 1 d G 9 S Z W 1 v d m V k Q 2 9 s d W 1 u c z E u e 3 J l Y W x f c 2 V w L D I y f S Z x d W 9 0 O y w m c X V v d D t T Z W N 0 a W 9 u M S 9 W Z W 5 0 Y X M g T n V l d m F z L U R l c 2 l u c 3 R h b G F j a W 9 u Z X M g K D I w M j E p L 0 F 1 d G 9 S Z W 1 v d m V k Q 2 9 s d W 1 u c z E u e 3 J l Y W x f b 2 N 0 L D I z f S Z x d W 9 0 O y w m c X V v d D t T Z W N 0 a W 9 u M S 9 W Z W 5 0 Y X M g T n V l d m F z L U R l c 2 l u c 3 R h b G F j a W 9 u Z X M g K D I w M j E p L 0 F 1 d G 9 S Z W 1 v d m V k Q 2 9 s d W 1 u c z E u e 3 J l Y W x f b m 9 2 L D I 0 f S Z x d W 9 0 O y w m c X V v d D t T Z W N 0 a W 9 u M S 9 W Z W 5 0 Y X M g T n V l d m F z L U R l c 2 l u c 3 R h b G F j a W 9 u Z X M g K D I w M j E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x K S 9 B d X R v U m V t b 3 Z l Z E N v b H V t b n M x L n t j Z G d v X 2 l u Z G l j Y W R v c i w w f S Z x d W 9 0 O y w m c X V v d D t T Z W N 0 a W 9 u M S 9 W Z W 5 0 Y X M g T n V l d m F z L U R l c 2 l u c 3 R h b G F j a W 9 u Z X M g K D I w M j E p L 0 F 1 d G 9 S Z W 1 v d m V k Q 2 9 s d W 1 u c z E u e 2 5 v b W J y Z V 9 p b m R p Y 2 F k b 3 I s M X 0 m c X V v d D s s J n F 1 b 3 Q 7 U 2 V j d G l v b j E v V m V u d G F z I E 5 1 Z X Z h c y 1 E Z X N p b n N 0 Y W x h Y 2 l v b m V z I C g y M D I x K S 9 B d X R v U m V t b 3 Z l Z E N v b H V t b n M x L n t t Z X R h X 2 V u Z S w y f S Z x d W 9 0 O y w m c X V v d D t T Z W N 0 a W 9 u M S 9 W Z W 5 0 Y X M g T n V l d m F z L U R l c 2 l u c 3 R h b G F j a W 9 u Z X M g K D I w M j E p L 0 F 1 d G 9 S Z W 1 v d m V k Q 2 9 s d W 1 u c z E u e 2 1 l d G F f Z m V i L D N 9 J n F 1 b 3 Q 7 L C Z x d W 9 0 O 1 N l Y 3 R p b 2 4 x L 1 Z l b n R h c y B O d W V 2 Y X M t R G V z a W 5 z d G F s Y W N p b 2 5 l c y A o M j A y M S k v Q X V 0 b 1 J l b W 9 2 Z W R D b 2 x 1 b W 5 z M S 5 7 b W V 0 Y V 9 t Y X I s N H 0 m c X V v d D s s J n F 1 b 3 Q 7 U 2 V j d G l v b j E v V m V u d G F z I E 5 1 Z X Z h c y 1 E Z X N p b n N 0 Y W x h Y 2 l v b m V z I C g y M D I x K S 9 B d X R v U m V t b 3 Z l Z E N v b H V t b n M x L n t t Z X R h X 2 F i c i w 1 f S Z x d W 9 0 O y w m c X V v d D t T Z W N 0 a W 9 u M S 9 W Z W 5 0 Y X M g T n V l d m F z L U R l c 2 l u c 3 R h b G F j a W 9 u Z X M g K D I w M j E p L 0 F 1 d G 9 S Z W 1 v d m V k Q 2 9 s d W 1 u c z E u e 2 1 l d G F f b W F 5 L D Z 9 J n F 1 b 3 Q 7 L C Z x d W 9 0 O 1 N l Y 3 R p b 2 4 x L 1 Z l b n R h c y B O d W V 2 Y X M t R G V z a W 5 z d G F s Y W N p b 2 5 l c y A o M j A y M S k v Q X V 0 b 1 J l b W 9 2 Z W R D b 2 x 1 b W 5 z M S 5 7 b W V 0 Y V 9 q d W 4 s N 3 0 m c X V v d D s s J n F 1 b 3 Q 7 U 2 V j d G l v b j E v V m V u d G F z I E 5 1 Z X Z h c y 1 E Z X N p b n N 0 Y W x h Y 2 l v b m V z I C g y M D I x K S 9 B d X R v U m V t b 3 Z l Z E N v b H V t b n M x L n t t Z X R h X 2 p 1 b C w 4 f S Z x d W 9 0 O y w m c X V v d D t T Z W N 0 a W 9 u M S 9 W Z W 5 0 Y X M g T n V l d m F z L U R l c 2 l u c 3 R h b G F j a W 9 u Z X M g K D I w M j E p L 0 F 1 d G 9 S Z W 1 v d m V k Q 2 9 s d W 1 u c z E u e 2 1 l d G F f Y W d v L D l 9 J n F 1 b 3 Q 7 L C Z x d W 9 0 O 1 N l Y 3 R p b 2 4 x L 1 Z l b n R h c y B O d W V 2 Y X M t R G V z a W 5 z d G F s Y W N p b 2 5 l c y A o M j A y M S k v Q X V 0 b 1 J l b W 9 2 Z W R D b 2 x 1 b W 5 z M S 5 7 b W V 0 Y V 9 z Z X A s M T B 9 J n F 1 b 3 Q 7 L C Z x d W 9 0 O 1 N l Y 3 R p b 2 4 x L 1 Z l b n R h c y B O d W V 2 Y X M t R G V z a W 5 z d G F s Y W N p b 2 5 l c y A o M j A y M S k v Q X V 0 b 1 J l b W 9 2 Z W R D b 2 x 1 b W 5 z M S 5 7 b W V 0 Y V 9 v Y 3 Q s M T F 9 J n F 1 b 3 Q 7 L C Z x d W 9 0 O 1 N l Y 3 R p b 2 4 x L 1 Z l b n R h c y B O d W V 2 Y X M t R G V z a W 5 z d G F s Y W N p b 2 5 l c y A o M j A y M S k v Q X V 0 b 1 J l b W 9 2 Z W R D b 2 x 1 b W 5 z M S 5 7 b W V 0 Y V 9 u b 3 Y s M T J 9 J n F 1 b 3 Q 7 L C Z x d W 9 0 O 1 N l Y 3 R p b 2 4 x L 1 Z l b n R h c y B O d W V 2 Y X M t R G V z a W 5 z d G F s Y W N p b 2 5 l c y A o M j A y M S k v Q X V 0 b 1 J l b W 9 2 Z W R D b 2 x 1 b W 5 z M S 5 7 b W V 0 Y V 9 k a W M s M T N 9 J n F 1 b 3 Q 7 L C Z x d W 9 0 O 1 N l Y 3 R p b 2 4 x L 1 Z l b n R h c y B O d W V 2 Y X M t R G V z a W 5 z d G F s Y W N p b 2 5 l c y A o M j A y M S k v Q X V 0 b 1 J l b W 9 2 Z W R D b 2 x 1 b W 5 z M S 5 7 c m V h b F 9 l b m U s M T R 9 J n F 1 b 3 Q 7 L C Z x d W 9 0 O 1 N l Y 3 R p b 2 4 x L 1 Z l b n R h c y B O d W V 2 Y X M t R G V z a W 5 z d G F s Y W N p b 2 5 l c y A o M j A y M S k v Q X V 0 b 1 J l b W 9 2 Z W R D b 2 x 1 b W 5 z M S 5 7 c m V h b F 9 m Z W I s M T V 9 J n F 1 b 3 Q 7 L C Z x d W 9 0 O 1 N l Y 3 R p b 2 4 x L 1 Z l b n R h c y B O d W V 2 Y X M t R G V z a W 5 z d G F s Y W N p b 2 5 l c y A o M j A y M S k v Q X V 0 b 1 J l b W 9 2 Z W R D b 2 x 1 b W 5 z M S 5 7 c m V h b F 9 t Y X I s M T Z 9 J n F 1 b 3 Q 7 L C Z x d W 9 0 O 1 N l Y 3 R p b 2 4 x L 1 Z l b n R h c y B O d W V 2 Y X M t R G V z a W 5 z d G F s Y W N p b 2 5 l c y A o M j A y M S k v Q X V 0 b 1 J l b W 9 2 Z W R D b 2 x 1 b W 5 z M S 5 7 c m V h b F 9 h Y n I s M T d 9 J n F 1 b 3 Q 7 L C Z x d W 9 0 O 1 N l Y 3 R p b 2 4 x L 1 Z l b n R h c y B O d W V 2 Y X M t R G V z a W 5 z d G F s Y W N p b 2 5 l c y A o M j A y M S k v Q X V 0 b 1 J l b W 9 2 Z W R D b 2 x 1 b W 5 z M S 5 7 c m V h b F 9 t Y X k s M T h 9 J n F 1 b 3 Q 7 L C Z x d W 9 0 O 1 N l Y 3 R p b 2 4 x L 1 Z l b n R h c y B O d W V 2 Y X M t R G V z a W 5 z d G F s Y W N p b 2 5 l c y A o M j A y M S k v Q X V 0 b 1 J l b W 9 2 Z W R D b 2 x 1 b W 5 z M S 5 7 c m V h b F 9 q d W 4 s M T l 9 J n F 1 b 3 Q 7 L C Z x d W 9 0 O 1 N l Y 3 R p b 2 4 x L 1 Z l b n R h c y B O d W V 2 Y X M t R G V z a W 5 z d G F s Y W N p b 2 5 l c y A o M j A y M S k v Q X V 0 b 1 J l b W 9 2 Z W R D b 2 x 1 b W 5 z M S 5 7 c m V h b F 9 q d W w s M j B 9 J n F 1 b 3 Q 7 L C Z x d W 9 0 O 1 N l Y 3 R p b 2 4 x L 1 Z l b n R h c y B O d W V 2 Y X M t R G V z a W 5 z d G F s Y W N p b 2 5 l c y A o M j A y M S k v Q X V 0 b 1 J l b W 9 2 Z W R D b 2 x 1 b W 5 z M S 5 7 c m V h b F 9 h Z 2 8 s M j F 9 J n F 1 b 3 Q 7 L C Z x d W 9 0 O 1 N l Y 3 R p b 2 4 x L 1 Z l b n R h c y B O d W V 2 Y X M t R G V z a W 5 z d G F s Y W N p b 2 5 l c y A o M j A y M S k v Q X V 0 b 1 J l b W 9 2 Z W R D b 2 x 1 b W 5 z M S 5 7 c m V h b F 9 z Z X A s M j J 9 J n F 1 b 3 Q 7 L C Z x d W 9 0 O 1 N l Y 3 R p b 2 4 x L 1 Z l b n R h c y B O d W V 2 Y X M t R G V z a W 5 z d G F s Y W N p b 2 5 l c y A o M j A y M S k v Q X V 0 b 1 J l b W 9 2 Z W R D b 2 x 1 b W 5 z M S 5 7 c m V h b F 9 v Y 3 Q s M j N 9 J n F 1 b 3 Q 7 L C Z x d W 9 0 O 1 N l Y 3 R p b 2 4 x L 1 Z l b n R h c y B O d W V 2 Y X M t R G V z a W 5 z d G F s Y W N p b 2 5 l c y A o M j A y M S k v Q X V 0 b 1 J l b W 9 2 Z W R D b 2 x 1 b W 5 z M S 5 7 c m V h b F 9 u b 3 Y s M j R 9 J n F 1 b 3 Q 7 L C Z x d W 9 0 O 1 N l Y 3 R p b 2 4 x L 1 Z l b n R h c y B O d W V 2 Y X M t R G V z a W 5 z d G F s Y W N p b 2 5 l c y A o M j A y M S k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y K T w v S X R l b V B h d G g + P C 9 J d G V t T G 9 j Y X R p b 2 4 + P F N 0 Y W J s Z U V u d H J p Z X M + P E V u d H J 5 I F R 5 c G U 9 I k J 1 Z m Z l c k 5 l e H R S Z W Z y Z X N o I i B W Y W x 1 Z T 0 i b D E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R d W V y e U l E I i B W Y W x 1 Z T 0 i c 2 R j Y W E w O W E 5 L W N h M z M t N D A y N y 0 4 N z Y y L T B k Y W N l M T Y 3 Z T R j O S I g L z 4 8 R W 5 0 c n k g V H l w Z T 0 i R m l s b G V k Q 2 9 t c G x l d G V S Z X N 1 b H R U b 1 d v c m t z a G V l d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Z l b n R h c 1 9 O d W V 2 Y X N f R G V z a W 5 z d G F s Y W N p b 2 5 l c 1 9 f M j A y M i I g L z 4 8 R W 5 0 c n k g V H l w Z T 0 i T m F 2 a W d h d G l v b l N 0 Z X B O Y W 1 l I i B W Y W x 1 Z T 0 i c 0 5 h d m V n Y W N p w 7 N u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M Y X N 0 V X B k Y X R l Z C I g V m F s d W U 9 I m Q y M D I z L T A x L T E z V D E 2 O j M 0 O j M z L j Y x N z g y N j d a I i A v P j x F b n R y e S B U e X B l P S J G a W x s R X J y b 3 J D b 3 V u d C I g V m F s d W U 9 I m w w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x M D g z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I p L 0 F 1 d G 9 S Z W 1 v d m V k Q 2 9 s d W 1 u c z E u e 2 N k Z 2 9 f a W 5 k a W N h Z G 9 y L D B 9 J n F 1 b 3 Q 7 L C Z x d W 9 0 O 1 N l Y 3 R p b 2 4 x L 1 Z l b n R h c y B O d W V 2 Y X M t R G V z a W 5 z d G F s Y W N p b 2 5 l c y A o M j A y M i k v Q X V 0 b 1 J l b W 9 2 Z W R D b 2 x 1 b W 5 z M S 5 7 b m 9 t Y n J l X 2 l u Z G l j Y W R v c i w x f S Z x d W 9 0 O y w m c X V v d D t T Z W N 0 a W 9 u M S 9 W Z W 5 0 Y X M g T n V l d m F z L U R l c 2 l u c 3 R h b G F j a W 9 u Z X M g K D I w M j I p L 0 F 1 d G 9 S Z W 1 v d m V k Q 2 9 s d W 1 u c z E u e 2 1 l d G F f Z W 5 l L D J 9 J n F 1 b 3 Q 7 L C Z x d W 9 0 O 1 N l Y 3 R p b 2 4 x L 1 Z l b n R h c y B O d W V 2 Y X M t R G V z a W 5 z d G F s Y W N p b 2 5 l c y A o M j A y M i k v Q X V 0 b 1 J l b W 9 2 Z W R D b 2 x 1 b W 5 z M S 5 7 b W V 0 Y V 9 m Z W I s M 3 0 m c X V v d D s s J n F 1 b 3 Q 7 U 2 V j d G l v b j E v V m V u d G F z I E 5 1 Z X Z h c y 1 E Z X N p b n N 0 Y W x h Y 2 l v b m V z I C g y M D I y K S 9 B d X R v U m V t b 3 Z l Z E N v b H V t b n M x L n t t Z X R h X 2 1 h c i w 0 f S Z x d W 9 0 O y w m c X V v d D t T Z W N 0 a W 9 u M S 9 W Z W 5 0 Y X M g T n V l d m F z L U R l c 2 l u c 3 R h b G F j a W 9 u Z X M g K D I w M j I p L 0 F 1 d G 9 S Z W 1 v d m V k Q 2 9 s d W 1 u c z E u e 2 1 l d G F f Y W J y L D V 9 J n F 1 b 3 Q 7 L C Z x d W 9 0 O 1 N l Y 3 R p b 2 4 x L 1 Z l b n R h c y B O d W V 2 Y X M t R G V z a W 5 z d G F s Y W N p b 2 5 l c y A o M j A y M i k v Q X V 0 b 1 J l b W 9 2 Z W R D b 2 x 1 b W 5 z M S 5 7 b W V 0 Y V 9 t Y X k s N n 0 m c X V v d D s s J n F 1 b 3 Q 7 U 2 V j d G l v b j E v V m V u d G F z I E 5 1 Z X Z h c y 1 E Z X N p b n N 0 Y W x h Y 2 l v b m V z I C g y M D I y K S 9 B d X R v U m V t b 3 Z l Z E N v b H V t b n M x L n t t Z X R h X 2 p 1 b i w 3 f S Z x d W 9 0 O y w m c X V v d D t T Z W N 0 a W 9 u M S 9 W Z W 5 0 Y X M g T n V l d m F z L U R l c 2 l u c 3 R h b G F j a W 9 u Z X M g K D I w M j I p L 0 F 1 d G 9 S Z W 1 v d m V k Q 2 9 s d W 1 u c z E u e 2 1 l d G F f a n V s L D h 9 J n F 1 b 3 Q 7 L C Z x d W 9 0 O 1 N l Y 3 R p b 2 4 x L 1 Z l b n R h c y B O d W V 2 Y X M t R G V z a W 5 z d G F s Y W N p b 2 5 l c y A o M j A y M i k v Q X V 0 b 1 J l b W 9 2 Z W R D b 2 x 1 b W 5 z M S 5 7 b W V 0 Y V 9 h Z 2 8 s O X 0 m c X V v d D s s J n F 1 b 3 Q 7 U 2 V j d G l v b j E v V m V u d G F z I E 5 1 Z X Z h c y 1 E Z X N p b n N 0 Y W x h Y 2 l v b m V z I C g y M D I y K S 9 B d X R v U m V t b 3 Z l Z E N v b H V t b n M x L n t t Z X R h X 3 N l c C w x M H 0 m c X V v d D s s J n F 1 b 3 Q 7 U 2 V j d G l v b j E v V m V u d G F z I E 5 1 Z X Z h c y 1 E Z X N p b n N 0 Y W x h Y 2 l v b m V z I C g y M D I y K S 9 B d X R v U m V t b 3 Z l Z E N v b H V t b n M x L n t t Z X R h X 2 9 j d C w x M X 0 m c X V v d D s s J n F 1 b 3 Q 7 U 2 V j d G l v b j E v V m V u d G F z I E 5 1 Z X Z h c y 1 E Z X N p b n N 0 Y W x h Y 2 l v b m V z I C g y M D I y K S 9 B d X R v U m V t b 3 Z l Z E N v b H V t b n M x L n t t Z X R h X 2 5 v d i w x M n 0 m c X V v d D s s J n F 1 b 3 Q 7 U 2 V j d G l v b j E v V m V u d G F z I E 5 1 Z X Z h c y 1 E Z X N p b n N 0 Y W x h Y 2 l v b m V z I C g y M D I y K S 9 B d X R v U m V t b 3 Z l Z E N v b H V t b n M x L n t t Z X R h X 2 R p Y y w x M 3 0 m c X V v d D s s J n F 1 b 3 Q 7 U 2 V j d G l v b j E v V m V u d G F z I E 5 1 Z X Z h c y 1 E Z X N p b n N 0 Y W x h Y 2 l v b m V z I C g y M D I y K S 9 B d X R v U m V t b 3 Z l Z E N v b H V t b n M x L n t y Z W F s X 2 V u Z S w x N H 0 m c X V v d D s s J n F 1 b 3 Q 7 U 2 V j d G l v b j E v V m V u d G F z I E 5 1 Z X Z h c y 1 E Z X N p b n N 0 Y W x h Y 2 l v b m V z I C g y M D I y K S 9 B d X R v U m V t b 3 Z l Z E N v b H V t b n M x L n t y Z W F s X 2 Z l Y i w x N X 0 m c X V v d D s s J n F 1 b 3 Q 7 U 2 V j d G l v b j E v V m V u d G F z I E 5 1 Z X Z h c y 1 E Z X N p b n N 0 Y W x h Y 2 l v b m V z I C g y M D I y K S 9 B d X R v U m V t b 3 Z l Z E N v b H V t b n M x L n t y Z W F s X 2 1 h c i w x N n 0 m c X V v d D s s J n F 1 b 3 Q 7 U 2 V j d G l v b j E v V m V u d G F z I E 5 1 Z X Z h c y 1 E Z X N p b n N 0 Y W x h Y 2 l v b m V z I C g y M D I y K S 9 B d X R v U m V t b 3 Z l Z E N v b H V t b n M x L n t y Z W F s X 2 F i c i w x N 3 0 m c X V v d D s s J n F 1 b 3 Q 7 U 2 V j d G l v b j E v V m V u d G F z I E 5 1 Z X Z h c y 1 E Z X N p b n N 0 Y W x h Y 2 l v b m V z I C g y M D I y K S 9 B d X R v U m V t b 3 Z l Z E N v b H V t b n M x L n t y Z W F s X 2 1 h e S w x O H 0 m c X V v d D s s J n F 1 b 3 Q 7 U 2 V j d G l v b j E v V m V u d G F z I E 5 1 Z X Z h c y 1 E Z X N p b n N 0 Y W x h Y 2 l v b m V z I C g y M D I y K S 9 B d X R v U m V t b 3 Z l Z E N v b H V t b n M x L n t y Z W F s X 2 p 1 b i w x O X 0 m c X V v d D s s J n F 1 b 3 Q 7 U 2 V j d G l v b j E v V m V u d G F z I E 5 1 Z X Z h c y 1 E Z X N p b n N 0 Y W x h Y 2 l v b m V z I C g y M D I y K S 9 B d X R v U m V t b 3 Z l Z E N v b H V t b n M x L n t y Z W F s X 2 p 1 b C w y M H 0 m c X V v d D s s J n F 1 b 3 Q 7 U 2 V j d G l v b j E v V m V u d G F z I E 5 1 Z X Z h c y 1 E Z X N p b n N 0 Y W x h Y 2 l v b m V z I C g y M D I y K S 9 B d X R v U m V t b 3 Z l Z E N v b H V t b n M x L n t y Z W F s X 2 F n b y w y M X 0 m c X V v d D s s J n F 1 b 3 Q 7 U 2 V j d G l v b j E v V m V u d G F z I E 5 1 Z X Z h c y 1 E Z X N p b n N 0 Y W x h Y 2 l v b m V z I C g y M D I y K S 9 B d X R v U m V t b 3 Z l Z E N v b H V t b n M x L n t y Z W F s X 3 N l c C w y M n 0 m c X V v d D s s J n F 1 b 3 Q 7 U 2 V j d G l v b j E v V m V u d G F z I E 5 1 Z X Z h c y 1 E Z X N p b n N 0 Y W x h Y 2 l v b m V z I C g y M D I y K S 9 B d X R v U m V t b 3 Z l Z E N v b H V t b n M x L n t y Z W F s X 2 9 j d C w y M 3 0 m c X V v d D s s J n F 1 b 3 Q 7 U 2 V j d G l v b j E v V m V u d G F z I E 5 1 Z X Z h c y 1 E Z X N p b n N 0 Y W x h Y 2 l v b m V z I C g y M D I y K S 9 B d X R v U m V t b 3 Z l Z E N v b H V t b n M x L n t y Z W F s X 2 5 v d i w y N H 0 m c X V v d D s s J n F 1 b 3 Q 7 U 2 V j d G l v b j E v V m V u d G F z I E 5 1 Z X Z h c y 1 E Z X N p b n N 0 Y W x h Y 2 l v b m V z I C g y M D I y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i k v Q X V 0 b 1 J l b W 9 2 Z W R D b 2 x 1 b W 5 z M S 5 7 Y 2 R n b 1 9 p b m R p Y 2 F k b 3 I s M H 0 m c X V v d D s s J n F 1 b 3 Q 7 U 2 V j d G l v b j E v V m V u d G F z I E 5 1 Z X Z h c y 1 E Z X N p b n N 0 Y W x h Y 2 l v b m V z I C g y M D I y K S 9 B d X R v U m V t b 3 Z l Z E N v b H V t b n M x L n t u b 2 1 i c m V f a W 5 k a W N h Z G 9 y L D F 9 J n F 1 b 3 Q 7 L C Z x d W 9 0 O 1 N l Y 3 R p b 2 4 x L 1 Z l b n R h c y B O d W V 2 Y X M t R G V z a W 5 z d G F s Y W N p b 2 5 l c y A o M j A y M i k v Q X V 0 b 1 J l b W 9 2 Z W R D b 2 x 1 b W 5 z M S 5 7 b W V 0 Y V 9 l b m U s M n 0 m c X V v d D s s J n F 1 b 3 Q 7 U 2 V j d G l v b j E v V m V u d G F z I E 5 1 Z X Z h c y 1 E Z X N p b n N 0 Y W x h Y 2 l v b m V z I C g y M D I y K S 9 B d X R v U m V t b 3 Z l Z E N v b H V t b n M x L n t t Z X R h X 2 Z l Y i w z f S Z x d W 9 0 O y w m c X V v d D t T Z W N 0 a W 9 u M S 9 W Z W 5 0 Y X M g T n V l d m F z L U R l c 2 l u c 3 R h b G F j a W 9 u Z X M g K D I w M j I p L 0 F 1 d G 9 S Z W 1 v d m V k Q 2 9 s d W 1 u c z E u e 2 1 l d G F f b W F y L D R 9 J n F 1 b 3 Q 7 L C Z x d W 9 0 O 1 N l Y 3 R p b 2 4 x L 1 Z l b n R h c y B O d W V 2 Y X M t R G V z a W 5 z d G F s Y W N p b 2 5 l c y A o M j A y M i k v Q X V 0 b 1 J l b W 9 2 Z W R D b 2 x 1 b W 5 z M S 5 7 b W V 0 Y V 9 h Y n I s N X 0 m c X V v d D s s J n F 1 b 3 Q 7 U 2 V j d G l v b j E v V m V u d G F z I E 5 1 Z X Z h c y 1 E Z X N p b n N 0 Y W x h Y 2 l v b m V z I C g y M D I y K S 9 B d X R v U m V t b 3 Z l Z E N v b H V t b n M x L n t t Z X R h X 2 1 h e S w 2 f S Z x d W 9 0 O y w m c X V v d D t T Z W N 0 a W 9 u M S 9 W Z W 5 0 Y X M g T n V l d m F z L U R l c 2 l u c 3 R h b G F j a W 9 u Z X M g K D I w M j I p L 0 F 1 d G 9 S Z W 1 v d m V k Q 2 9 s d W 1 u c z E u e 2 1 l d G F f a n V u L D d 9 J n F 1 b 3 Q 7 L C Z x d W 9 0 O 1 N l Y 3 R p b 2 4 x L 1 Z l b n R h c y B O d W V 2 Y X M t R G V z a W 5 z d G F s Y W N p b 2 5 l c y A o M j A y M i k v Q X V 0 b 1 J l b W 9 2 Z W R D b 2 x 1 b W 5 z M S 5 7 b W V 0 Y V 9 q d W w s O H 0 m c X V v d D s s J n F 1 b 3 Q 7 U 2 V j d G l v b j E v V m V u d G F z I E 5 1 Z X Z h c y 1 E Z X N p b n N 0 Y W x h Y 2 l v b m V z I C g y M D I y K S 9 B d X R v U m V t b 3 Z l Z E N v b H V t b n M x L n t t Z X R h X 2 F n b y w 5 f S Z x d W 9 0 O y w m c X V v d D t T Z W N 0 a W 9 u M S 9 W Z W 5 0 Y X M g T n V l d m F z L U R l c 2 l u c 3 R h b G F j a W 9 u Z X M g K D I w M j I p L 0 F 1 d G 9 S Z W 1 v d m V k Q 2 9 s d W 1 u c z E u e 2 1 l d G F f c 2 V w L D E w f S Z x d W 9 0 O y w m c X V v d D t T Z W N 0 a W 9 u M S 9 W Z W 5 0 Y X M g T n V l d m F z L U R l c 2 l u c 3 R h b G F j a W 9 u Z X M g K D I w M j I p L 0 F 1 d G 9 S Z W 1 v d m V k Q 2 9 s d W 1 u c z E u e 2 1 l d G F f b 2 N 0 L D E x f S Z x d W 9 0 O y w m c X V v d D t T Z W N 0 a W 9 u M S 9 W Z W 5 0 Y X M g T n V l d m F z L U R l c 2 l u c 3 R h b G F j a W 9 u Z X M g K D I w M j I p L 0 F 1 d G 9 S Z W 1 v d m V k Q 2 9 s d W 1 u c z E u e 2 1 l d G F f b m 9 2 L D E y f S Z x d W 9 0 O y w m c X V v d D t T Z W N 0 a W 9 u M S 9 W Z W 5 0 Y X M g T n V l d m F z L U R l c 2 l u c 3 R h b G F j a W 9 u Z X M g K D I w M j I p L 0 F 1 d G 9 S Z W 1 v d m V k Q 2 9 s d W 1 u c z E u e 2 1 l d G F f Z G l j L D E z f S Z x d W 9 0 O y w m c X V v d D t T Z W N 0 a W 9 u M S 9 W Z W 5 0 Y X M g T n V l d m F z L U R l c 2 l u c 3 R h b G F j a W 9 u Z X M g K D I w M j I p L 0 F 1 d G 9 S Z W 1 v d m V k Q 2 9 s d W 1 u c z E u e 3 J l Y W x f Z W 5 l L D E 0 f S Z x d W 9 0 O y w m c X V v d D t T Z W N 0 a W 9 u M S 9 W Z W 5 0 Y X M g T n V l d m F z L U R l c 2 l u c 3 R h b G F j a W 9 u Z X M g K D I w M j I p L 0 F 1 d G 9 S Z W 1 v d m V k Q 2 9 s d W 1 u c z E u e 3 J l Y W x f Z m V i L D E 1 f S Z x d W 9 0 O y w m c X V v d D t T Z W N 0 a W 9 u M S 9 W Z W 5 0 Y X M g T n V l d m F z L U R l c 2 l u c 3 R h b G F j a W 9 u Z X M g K D I w M j I p L 0 F 1 d G 9 S Z W 1 v d m V k Q 2 9 s d W 1 u c z E u e 3 J l Y W x f b W F y L D E 2 f S Z x d W 9 0 O y w m c X V v d D t T Z W N 0 a W 9 u M S 9 W Z W 5 0 Y X M g T n V l d m F z L U R l c 2 l u c 3 R h b G F j a W 9 u Z X M g K D I w M j I p L 0 F 1 d G 9 S Z W 1 v d m V k Q 2 9 s d W 1 u c z E u e 3 J l Y W x f Y W J y L D E 3 f S Z x d W 9 0 O y w m c X V v d D t T Z W N 0 a W 9 u M S 9 W Z W 5 0 Y X M g T n V l d m F z L U R l c 2 l u c 3 R h b G F j a W 9 u Z X M g K D I w M j I p L 0 F 1 d G 9 S Z W 1 v d m V k Q 2 9 s d W 1 u c z E u e 3 J l Y W x f b W F 5 L D E 4 f S Z x d W 9 0 O y w m c X V v d D t T Z W N 0 a W 9 u M S 9 W Z W 5 0 Y X M g T n V l d m F z L U R l c 2 l u c 3 R h b G F j a W 9 u Z X M g K D I w M j I p L 0 F 1 d G 9 S Z W 1 v d m V k Q 2 9 s d W 1 u c z E u e 3 J l Y W x f a n V u L D E 5 f S Z x d W 9 0 O y w m c X V v d D t T Z W N 0 a W 9 u M S 9 W Z W 5 0 Y X M g T n V l d m F z L U R l c 2 l u c 3 R h b G F j a W 9 u Z X M g K D I w M j I p L 0 F 1 d G 9 S Z W 1 v d m V k Q 2 9 s d W 1 u c z E u e 3 J l Y W x f a n V s L D I w f S Z x d W 9 0 O y w m c X V v d D t T Z W N 0 a W 9 u M S 9 W Z W 5 0 Y X M g T n V l d m F z L U R l c 2 l u c 3 R h b G F j a W 9 u Z X M g K D I w M j I p L 0 F 1 d G 9 S Z W 1 v d m V k Q 2 9 s d W 1 u c z E u e 3 J l Y W x f Y W d v L D I x f S Z x d W 9 0 O y w m c X V v d D t T Z W N 0 a W 9 u M S 9 W Z W 5 0 Y X M g T n V l d m F z L U R l c 2 l u c 3 R h b G F j a W 9 u Z X M g K D I w M j I p L 0 F 1 d G 9 S Z W 1 v d m V k Q 2 9 s d W 1 u c z E u e 3 J l Y W x f c 2 V w L D I y f S Z x d W 9 0 O y w m c X V v d D t T Z W N 0 a W 9 u M S 9 W Z W 5 0 Y X M g T n V l d m F z L U R l c 2 l u c 3 R h b G F j a W 9 u Z X M g K D I w M j I p L 0 F 1 d G 9 S Z W 1 v d m V k Q 2 9 s d W 1 u c z E u e 3 J l Y W x f b 2 N 0 L D I z f S Z x d W 9 0 O y w m c X V v d D t T Z W N 0 a W 9 u M S 9 W Z W 5 0 Y X M g T n V l d m F z L U R l c 2 l u c 3 R h b G F j a W 9 u Z X M g K D I w M j I p L 0 F 1 d G 9 S Z W 1 v d m V k Q 2 9 s d W 1 u c z E u e 3 J l Y W x f b m 9 2 L D I 0 f S Z x d W 9 0 O y w m c X V v d D t T Z W N 0 a W 9 u M S 9 W Z W 5 0 Y X M g T n V l d m F z L U R l c 2 l u c 3 R h b G F j a W 9 u Z X M g K D I w M j I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i k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H b I Q V + Z s L N M l f 7 U 3 j B R R S I A A A A A A g A A A A A A A 2 Y A A M A A A A A Q A A A A S l 1 f F j t + t x T M n H x O B k 5 Q 8 w A A A A A E g A A A o A A A A B A A A A C t c 1 P t 4 b 8 H o H 6 H e 8 X u w + w g U A A A A B T Y v + 8 g H 6 n x M P B b 3 N Q O m N T i J E x H 4 8 d z I 5 Y 7 U K F L i L 2 w j m d D z m a z m D r i i c + w f A x K Y n 6 2 x c 9 p o s N k B S b N Y Q Q O F y B f N Y M t B F s d m Y c e g i o x Z y t F F A A A A B r u t t M v h E V K t k 6 8 y l b e 3 N a e o / F C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datos2022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2023-01-13T16:41:57Z</dcterms:modified>
</cp:coreProperties>
</file>