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https://musicar-my.sharepoint.com/personal/ana_vallejo_musicar_onmicrosoft_com/Documents/Musicar/Downloads/"/>
    </mc:Choice>
  </mc:AlternateContent>
  <xr:revisionPtr revIDLastSave="7" documentId="11_FBC570F598CC7EEAECE8AA760F6E66585184346B" xr6:coauthVersionLast="47" xr6:coauthVersionMax="47" xr10:uidLastSave="{1C2FE6EA-43CA-4A72-952C-E556BBCB0D79}"/>
  <bookViews>
    <workbookView xWindow="6735" yWindow="0" windowWidth="10245" windowHeight="10800" firstSheet="3" activeTab="6" xr2:uid="{00000000-000D-0000-FFFF-FFFF00000000}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" sheetId="9" r:id="rId9"/>
    <sheet name="OCT" sheetId="10" r:id="rId10"/>
    <sheet name="NOV" sheetId="11" r:id="rId11"/>
    <sheet name="DIC" sheetId="12" r:id="rId12"/>
    <sheet name="Hoja1" sheetId="13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17" roundtripDataSignature="AMtx7mjS293d6DWFbWL14+IemWBDg8bTKg=="/>
    </ext>
  </extLst>
</workbook>
</file>

<file path=xl/calcChain.xml><?xml version="1.0" encoding="utf-8"?>
<calcChain xmlns="http://schemas.openxmlformats.org/spreadsheetml/2006/main">
  <c r="B32" i="12" l="1"/>
  <c r="D32" i="12" s="1"/>
  <c r="B30" i="12"/>
  <c r="D30" i="12" s="1"/>
  <c r="E26" i="12"/>
  <c r="C26" i="12"/>
  <c r="D25" i="12"/>
  <c r="B25" i="12"/>
  <c r="D24" i="12"/>
  <c r="B24" i="12"/>
  <c r="B26" i="12" s="1"/>
  <c r="E22" i="12"/>
  <c r="C22" i="12"/>
  <c r="D22" i="12" s="1"/>
  <c r="B22" i="12"/>
  <c r="B21" i="12"/>
  <c r="D21" i="12" s="1"/>
  <c r="B20" i="12"/>
  <c r="D20" i="12" s="1"/>
  <c r="E18" i="12"/>
  <c r="C18" i="12"/>
  <c r="D17" i="12"/>
  <c r="B17" i="12"/>
  <c r="D16" i="12"/>
  <c r="B16" i="12"/>
  <c r="B18" i="12" s="1"/>
  <c r="E14" i="12"/>
  <c r="C14" i="12"/>
  <c r="B14" i="12"/>
  <c r="B13" i="12"/>
  <c r="D13" i="12" s="1"/>
  <c r="D12" i="12"/>
  <c r="B12" i="12"/>
  <c r="E10" i="12"/>
  <c r="E28" i="12" s="1"/>
  <c r="C10" i="12"/>
  <c r="D9" i="12"/>
  <c r="B9" i="12"/>
  <c r="B8" i="12"/>
  <c r="B10" i="12" s="1"/>
  <c r="B32" i="11"/>
  <c r="D32" i="11" s="1"/>
  <c r="D30" i="11"/>
  <c r="B30" i="11"/>
  <c r="E26" i="11"/>
  <c r="C26" i="11"/>
  <c r="D26" i="11" s="1"/>
  <c r="D25" i="11"/>
  <c r="B25" i="11"/>
  <c r="B24" i="11"/>
  <c r="B26" i="11" s="1"/>
  <c r="E22" i="11"/>
  <c r="C22" i="11"/>
  <c r="D22" i="11" s="1"/>
  <c r="B22" i="11"/>
  <c r="B21" i="11"/>
  <c r="D21" i="11" s="1"/>
  <c r="D20" i="11"/>
  <c r="B20" i="11"/>
  <c r="E18" i="11"/>
  <c r="C18" i="11"/>
  <c r="D17" i="11"/>
  <c r="B17" i="11"/>
  <c r="B16" i="11"/>
  <c r="E14" i="11"/>
  <c r="C14" i="11"/>
  <c r="D14" i="11" s="1"/>
  <c r="B14" i="11"/>
  <c r="D13" i="11"/>
  <c r="B13" i="11"/>
  <c r="D12" i="11"/>
  <c r="B12" i="11"/>
  <c r="E10" i="11"/>
  <c r="E28" i="11" s="1"/>
  <c r="C10" i="11"/>
  <c r="D9" i="11"/>
  <c r="B9" i="11"/>
  <c r="D8" i="11"/>
  <c r="B8" i="11"/>
  <c r="B10" i="11" s="1"/>
  <c r="D32" i="10"/>
  <c r="B32" i="10"/>
  <c r="D30" i="10"/>
  <c r="B30" i="10"/>
  <c r="E26" i="10"/>
  <c r="C26" i="10"/>
  <c r="D25" i="10"/>
  <c r="B25" i="10"/>
  <c r="B24" i="10"/>
  <c r="E22" i="10"/>
  <c r="C22" i="10"/>
  <c r="B22" i="10"/>
  <c r="D21" i="10"/>
  <c r="B21" i="10"/>
  <c r="D20" i="10"/>
  <c r="B20" i="10"/>
  <c r="E18" i="10"/>
  <c r="C18" i="10"/>
  <c r="D17" i="10"/>
  <c r="B17" i="10"/>
  <c r="B16" i="10"/>
  <c r="E14" i="10"/>
  <c r="C14" i="10"/>
  <c r="D14" i="10" s="1"/>
  <c r="B14" i="10"/>
  <c r="D13" i="10"/>
  <c r="B13" i="10"/>
  <c r="D12" i="10"/>
  <c r="B12" i="10"/>
  <c r="E10" i="10"/>
  <c r="E28" i="10" s="1"/>
  <c r="C10" i="10"/>
  <c r="D9" i="10"/>
  <c r="B9" i="10"/>
  <c r="D8" i="10"/>
  <c r="B8" i="10"/>
  <c r="D32" i="9"/>
  <c r="B32" i="9"/>
  <c r="D30" i="9"/>
  <c r="B30" i="9"/>
  <c r="E26" i="9"/>
  <c r="C26" i="9"/>
  <c r="D25" i="9"/>
  <c r="B25" i="9"/>
  <c r="B24" i="9"/>
  <c r="E22" i="9"/>
  <c r="C22" i="9"/>
  <c r="B22" i="9"/>
  <c r="D21" i="9"/>
  <c r="B21" i="9"/>
  <c r="D20" i="9"/>
  <c r="B20" i="9"/>
  <c r="E18" i="9"/>
  <c r="C18" i="9"/>
  <c r="D17" i="9"/>
  <c r="B17" i="9"/>
  <c r="B16" i="9"/>
  <c r="E14" i="9"/>
  <c r="C14" i="9"/>
  <c r="D14" i="9" s="1"/>
  <c r="B14" i="9"/>
  <c r="D13" i="9"/>
  <c r="B13" i="9"/>
  <c r="D12" i="9"/>
  <c r="B12" i="9"/>
  <c r="E10" i="9"/>
  <c r="E28" i="9" s="1"/>
  <c r="C10" i="9"/>
  <c r="D9" i="9"/>
  <c r="B9" i="9"/>
  <c r="D8" i="9"/>
  <c r="B8" i="9"/>
  <c r="D32" i="8"/>
  <c r="B32" i="8"/>
  <c r="D30" i="8"/>
  <c r="B30" i="8"/>
  <c r="E26" i="8"/>
  <c r="C26" i="8"/>
  <c r="D25" i="8"/>
  <c r="B25" i="8"/>
  <c r="B24" i="8"/>
  <c r="E22" i="8"/>
  <c r="C22" i="8"/>
  <c r="B22" i="8"/>
  <c r="D21" i="8"/>
  <c r="B21" i="8"/>
  <c r="D20" i="8"/>
  <c r="B20" i="8"/>
  <c r="E18" i="8"/>
  <c r="C18" i="8"/>
  <c r="D17" i="8"/>
  <c r="B17" i="8"/>
  <c r="B16" i="8"/>
  <c r="E14" i="8"/>
  <c r="C14" i="8"/>
  <c r="D14" i="8" s="1"/>
  <c r="B14" i="8"/>
  <c r="D13" i="8"/>
  <c r="B13" i="8"/>
  <c r="D12" i="8"/>
  <c r="B12" i="8"/>
  <c r="E10" i="8"/>
  <c r="E28" i="8" s="1"/>
  <c r="C10" i="8"/>
  <c r="D9" i="8"/>
  <c r="B9" i="8"/>
  <c r="D8" i="8"/>
  <c r="B8" i="8"/>
  <c r="D32" i="7"/>
  <c r="B32" i="7"/>
  <c r="D30" i="7"/>
  <c r="B30" i="7"/>
  <c r="E26" i="7"/>
  <c r="C26" i="7"/>
  <c r="D25" i="7"/>
  <c r="B25" i="7"/>
  <c r="B24" i="7"/>
  <c r="E22" i="7"/>
  <c r="C22" i="7"/>
  <c r="B22" i="7"/>
  <c r="D21" i="7"/>
  <c r="B21" i="7"/>
  <c r="D20" i="7"/>
  <c r="B20" i="7"/>
  <c r="E18" i="7"/>
  <c r="C18" i="7"/>
  <c r="D17" i="7"/>
  <c r="B17" i="7"/>
  <c r="B16" i="7"/>
  <c r="E14" i="7"/>
  <c r="C14" i="7"/>
  <c r="D14" i="7" s="1"/>
  <c r="B14" i="7"/>
  <c r="D13" i="7"/>
  <c r="B13" i="7"/>
  <c r="D12" i="7"/>
  <c r="B12" i="7"/>
  <c r="E10" i="7"/>
  <c r="E28" i="7" s="1"/>
  <c r="C10" i="7"/>
  <c r="B9" i="7"/>
  <c r="D9" i="7" s="1"/>
  <c r="B8" i="7"/>
  <c r="D8" i="7" s="1"/>
  <c r="D32" i="6"/>
  <c r="B32" i="6"/>
  <c r="D30" i="6"/>
  <c r="B30" i="6"/>
  <c r="E26" i="6"/>
  <c r="C26" i="6"/>
  <c r="D25" i="6"/>
  <c r="B25" i="6"/>
  <c r="B24" i="6"/>
  <c r="E22" i="6"/>
  <c r="C22" i="6"/>
  <c r="D22" i="6" s="1"/>
  <c r="B22" i="6"/>
  <c r="D21" i="6"/>
  <c r="B21" i="6"/>
  <c r="D20" i="6"/>
  <c r="B20" i="6"/>
  <c r="E18" i="6"/>
  <c r="C18" i="6"/>
  <c r="D17" i="6"/>
  <c r="B17" i="6"/>
  <c r="D16" i="6"/>
  <c r="B16" i="6"/>
  <c r="E14" i="6"/>
  <c r="C14" i="6"/>
  <c r="D14" i="6" s="1"/>
  <c r="B14" i="6"/>
  <c r="D13" i="6"/>
  <c r="B13" i="6"/>
  <c r="D12" i="6"/>
  <c r="B12" i="6"/>
  <c r="E10" i="6"/>
  <c r="E28" i="6" s="1"/>
  <c r="C10" i="6"/>
  <c r="D9" i="6"/>
  <c r="B9" i="6"/>
  <c r="B8" i="6"/>
  <c r="D32" i="5"/>
  <c r="B32" i="5"/>
  <c r="B30" i="5"/>
  <c r="E26" i="5"/>
  <c r="C26" i="5"/>
  <c r="B26" i="5"/>
  <c r="D26" i="5" s="1"/>
  <c r="B25" i="5"/>
  <c r="D25" i="5" s="1"/>
  <c r="B24" i="5"/>
  <c r="E22" i="5"/>
  <c r="C22" i="5"/>
  <c r="B21" i="5"/>
  <c r="B20" i="5"/>
  <c r="E18" i="5"/>
  <c r="C18" i="5"/>
  <c r="B18" i="5"/>
  <c r="D18" i="5" s="1"/>
  <c r="B17" i="5"/>
  <c r="D16" i="5"/>
  <c r="B16" i="5"/>
  <c r="E14" i="5"/>
  <c r="C14" i="5"/>
  <c r="D13" i="5"/>
  <c r="B13" i="5"/>
  <c r="B12" i="5"/>
  <c r="E10" i="5"/>
  <c r="C10" i="5"/>
  <c r="C28" i="5" s="1"/>
  <c r="B10" i="5"/>
  <c r="B9" i="5"/>
  <c r="D9" i="5" s="1"/>
  <c r="D8" i="5"/>
  <c r="B8" i="5"/>
  <c r="B32" i="4"/>
  <c r="D32" i="4" s="1"/>
  <c r="B30" i="4"/>
  <c r="E26" i="4"/>
  <c r="C26" i="4"/>
  <c r="B26" i="4"/>
  <c r="D26" i="4" s="1"/>
  <c r="B25" i="4"/>
  <c r="D24" i="4"/>
  <c r="B24" i="4"/>
  <c r="E22" i="4"/>
  <c r="C22" i="4"/>
  <c r="B21" i="4"/>
  <c r="D21" i="4" s="1"/>
  <c r="B20" i="4"/>
  <c r="E18" i="4"/>
  <c r="C18" i="4"/>
  <c r="B18" i="4"/>
  <c r="D18" i="4" s="1"/>
  <c r="B17" i="4"/>
  <c r="D16" i="4"/>
  <c r="B16" i="4"/>
  <c r="E14" i="4"/>
  <c r="C14" i="4"/>
  <c r="B13" i="4"/>
  <c r="D13" i="4" s="1"/>
  <c r="B12" i="4"/>
  <c r="E10" i="4"/>
  <c r="C10" i="4"/>
  <c r="C28" i="4" s="1"/>
  <c r="B10" i="4"/>
  <c r="D10" i="4" s="1"/>
  <c r="B9" i="4"/>
  <c r="D8" i="4"/>
  <c r="B8" i="4"/>
  <c r="B32" i="3"/>
  <c r="B30" i="3"/>
  <c r="E26" i="3"/>
  <c r="C26" i="3"/>
  <c r="D26" i="3" s="1"/>
  <c r="B26" i="3"/>
  <c r="B25" i="3"/>
  <c r="D24" i="3"/>
  <c r="B24" i="3"/>
  <c r="E22" i="3"/>
  <c r="C22" i="3"/>
  <c r="B21" i="3"/>
  <c r="B20" i="3"/>
  <c r="E18" i="3"/>
  <c r="C18" i="3"/>
  <c r="B18" i="3"/>
  <c r="D18" i="3" s="1"/>
  <c r="B17" i="3"/>
  <c r="D16" i="3"/>
  <c r="B16" i="3"/>
  <c r="E14" i="3"/>
  <c r="C14" i="3"/>
  <c r="D13" i="3"/>
  <c r="B13" i="3"/>
  <c r="B12" i="3"/>
  <c r="E10" i="3"/>
  <c r="C10" i="3"/>
  <c r="D10" i="3" s="1"/>
  <c r="B10" i="3"/>
  <c r="D9" i="3"/>
  <c r="B9" i="3"/>
  <c r="D8" i="3"/>
  <c r="B8" i="3"/>
  <c r="B32" i="2"/>
  <c r="D32" i="2" s="1"/>
  <c r="B30" i="2"/>
  <c r="E26" i="2"/>
  <c r="C26" i="2"/>
  <c r="B26" i="2"/>
  <c r="D25" i="2"/>
  <c r="B25" i="2"/>
  <c r="D24" i="2"/>
  <c r="B24" i="2"/>
  <c r="E22" i="2"/>
  <c r="C22" i="2"/>
  <c r="B21" i="2"/>
  <c r="B20" i="2"/>
  <c r="E18" i="2"/>
  <c r="C18" i="2"/>
  <c r="B18" i="2"/>
  <c r="I17" i="2"/>
  <c r="I17" i="3" s="1"/>
  <c r="I17" i="4" s="1"/>
  <c r="I17" i="5" s="1"/>
  <c r="D17" i="2"/>
  <c r="B17" i="2"/>
  <c r="D16" i="2"/>
  <c r="B16" i="2"/>
  <c r="E14" i="2"/>
  <c r="C14" i="2"/>
  <c r="B13" i="2"/>
  <c r="D13" i="2" s="1"/>
  <c r="B12" i="2"/>
  <c r="E10" i="2"/>
  <c r="E28" i="2" s="1"/>
  <c r="C10" i="2"/>
  <c r="B10" i="2"/>
  <c r="D9" i="2"/>
  <c r="B9" i="2"/>
  <c r="I8" i="2"/>
  <c r="I8" i="3" s="1"/>
  <c r="I8" i="4" s="1"/>
  <c r="I8" i="5" s="1"/>
  <c r="I8" i="6" s="1"/>
  <c r="D8" i="2"/>
  <c r="B8" i="2"/>
  <c r="I32" i="1"/>
  <c r="I32" i="2" s="1"/>
  <c r="I32" i="3" s="1"/>
  <c r="I32" i="4" s="1"/>
  <c r="I32" i="5" s="1"/>
  <c r="I32" i="6" s="1"/>
  <c r="I32" i="7" s="1"/>
  <c r="I32" i="8" s="1"/>
  <c r="I32" i="9" s="1"/>
  <c r="I32" i="10" s="1"/>
  <c r="I32" i="11" s="1"/>
  <c r="I32" i="12" s="1"/>
  <c r="G32" i="1"/>
  <c r="F32" i="1"/>
  <c r="B32" i="1"/>
  <c r="D32" i="1" s="1"/>
  <c r="I30" i="1"/>
  <c r="I30" i="2" s="1"/>
  <c r="I30" i="3" s="1"/>
  <c r="I30" i="4" s="1"/>
  <c r="I30" i="5" s="1"/>
  <c r="I30" i="6" s="1"/>
  <c r="I30" i="7" s="1"/>
  <c r="I30" i="8" s="1"/>
  <c r="I30" i="9" s="1"/>
  <c r="I30" i="10" s="1"/>
  <c r="I30" i="11" s="1"/>
  <c r="I30" i="12" s="1"/>
  <c r="G30" i="1"/>
  <c r="B30" i="1"/>
  <c r="F30" i="1" s="1"/>
  <c r="E26" i="1"/>
  <c r="C26" i="1"/>
  <c r="I25" i="1"/>
  <c r="I25" i="2" s="1"/>
  <c r="I25" i="3" s="1"/>
  <c r="I25" i="4" s="1"/>
  <c r="G25" i="1"/>
  <c r="G25" i="2" s="1"/>
  <c r="G25" i="3" s="1"/>
  <c r="G25" i="4" s="1"/>
  <c r="G25" i="5" s="1"/>
  <c r="G25" i="6" s="1"/>
  <c r="B25" i="1"/>
  <c r="F25" i="1" s="1"/>
  <c r="I24" i="1"/>
  <c r="I24" i="2" s="1"/>
  <c r="I24" i="3" s="1"/>
  <c r="I24" i="4" s="1"/>
  <c r="I24" i="5" s="1"/>
  <c r="I24" i="6" s="1"/>
  <c r="G24" i="1"/>
  <c r="G24" i="2" s="1"/>
  <c r="F24" i="1"/>
  <c r="F26" i="1" s="1"/>
  <c r="D24" i="1"/>
  <c r="B24" i="1"/>
  <c r="B26" i="1" s="1"/>
  <c r="D26" i="1" s="1"/>
  <c r="E22" i="1"/>
  <c r="C22" i="1"/>
  <c r="I21" i="1"/>
  <c r="I21" i="2" s="1"/>
  <c r="I21" i="3" s="1"/>
  <c r="I21" i="4" s="1"/>
  <c r="I21" i="5" s="1"/>
  <c r="I21" i="6" s="1"/>
  <c r="I21" i="7" s="1"/>
  <c r="G21" i="1"/>
  <c r="G21" i="2" s="1"/>
  <c r="B21" i="1"/>
  <c r="B22" i="1" s="1"/>
  <c r="I20" i="1"/>
  <c r="I20" i="2" s="1"/>
  <c r="G20" i="1"/>
  <c r="G20" i="2" s="1"/>
  <c r="F20" i="1"/>
  <c r="D20" i="1"/>
  <c r="B20" i="1"/>
  <c r="E18" i="1"/>
  <c r="C18" i="1"/>
  <c r="I17" i="1"/>
  <c r="I18" i="1" s="1"/>
  <c r="G17" i="1"/>
  <c r="G17" i="2" s="1"/>
  <c r="G17" i="3" s="1"/>
  <c r="G17" i="4" s="1"/>
  <c r="G17" i="5" s="1"/>
  <c r="B17" i="1"/>
  <c r="F17" i="1" s="1"/>
  <c r="I16" i="1"/>
  <c r="I16" i="2" s="1"/>
  <c r="I16" i="3" s="1"/>
  <c r="I16" i="4" s="1"/>
  <c r="I16" i="5" s="1"/>
  <c r="I16" i="6" s="1"/>
  <c r="G16" i="1"/>
  <c r="G16" i="2" s="1"/>
  <c r="F16" i="1"/>
  <c r="D16" i="1"/>
  <c r="B16" i="1"/>
  <c r="B18" i="1" s="1"/>
  <c r="D18" i="1" s="1"/>
  <c r="E14" i="1"/>
  <c r="E28" i="1" s="1"/>
  <c r="C14" i="1"/>
  <c r="I13" i="1"/>
  <c r="I13" i="2" s="1"/>
  <c r="I13" i="3" s="1"/>
  <c r="I13" i="4" s="1"/>
  <c r="I13" i="5" s="1"/>
  <c r="I13" i="6" s="1"/>
  <c r="I13" i="7" s="1"/>
  <c r="G13" i="1"/>
  <c r="G14" i="1" s="1"/>
  <c r="B13" i="1"/>
  <c r="B14" i="1" s="1"/>
  <c r="I12" i="1"/>
  <c r="I12" i="2" s="1"/>
  <c r="G12" i="1"/>
  <c r="H12" i="1" s="1"/>
  <c r="F12" i="1"/>
  <c r="D12" i="1"/>
  <c r="B12" i="1"/>
  <c r="E10" i="1"/>
  <c r="C10" i="1"/>
  <c r="C28" i="1" s="1"/>
  <c r="I9" i="1"/>
  <c r="I9" i="2" s="1"/>
  <c r="I9" i="3" s="1"/>
  <c r="I9" i="4" s="1"/>
  <c r="I9" i="5" s="1"/>
  <c r="I9" i="6" s="1"/>
  <c r="I9" i="7" s="1"/>
  <c r="G9" i="1"/>
  <c r="G10" i="1" s="1"/>
  <c r="B9" i="1"/>
  <c r="F9" i="1" s="1"/>
  <c r="F9" i="2" s="1"/>
  <c r="I8" i="1"/>
  <c r="G8" i="1"/>
  <c r="G8" i="2" s="1"/>
  <c r="F8" i="1"/>
  <c r="F10" i="1" s="1"/>
  <c r="D8" i="1"/>
  <c r="B8" i="1"/>
  <c r="B10" i="1" s="1"/>
  <c r="D10" i="5" l="1"/>
  <c r="I9" i="12"/>
  <c r="I9" i="11"/>
  <c r="I9" i="10"/>
  <c r="I9" i="8"/>
  <c r="I9" i="9" s="1"/>
  <c r="G18" i="2"/>
  <c r="G16" i="3"/>
  <c r="I17" i="6"/>
  <c r="I17" i="7" s="1"/>
  <c r="I18" i="5"/>
  <c r="G26" i="2"/>
  <c r="G24" i="3"/>
  <c r="H24" i="2"/>
  <c r="I25" i="5"/>
  <c r="I25" i="6" s="1"/>
  <c r="I25" i="7" s="1"/>
  <c r="I26" i="4"/>
  <c r="D10" i="1"/>
  <c r="B28" i="1"/>
  <c r="D28" i="1" s="1"/>
  <c r="F22" i="1"/>
  <c r="D14" i="1"/>
  <c r="G8" i="3"/>
  <c r="G28" i="1"/>
  <c r="H10" i="1"/>
  <c r="I12" i="3"/>
  <c r="I14" i="2"/>
  <c r="F18" i="1"/>
  <c r="D22" i="1"/>
  <c r="H9" i="1"/>
  <c r="H17" i="1"/>
  <c r="D21" i="2"/>
  <c r="D26" i="2"/>
  <c r="D21" i="3"/>
  <c r="F13" i="2"/>
  <c r="F13" i="3" s="1"/>
  <c r="F13" i="4" s="1"/>
  <c r="F13" i="5" s="1"/>
  <c r="F13" i="6" s="1"/>
  <c r="F13" i="7" s="1"/>
  <c r="F13" i="8" s="1"/>
  <c r="F13" i="9" s="1"/>
  <c r="F13" i="10" s="1"/>
  <c r="F13" i="11" s="1"/>
  <c r="F13" i="12" s="1"/>
  <c r="F21" i="2"/>
  <c r="F21" i="3" s="1"/>
  <c r="F21" i="4" s="1"/>
  <c r="F21" i="5" s="1"/>
  <c r="F21" i="6" s="1"/>
  <c r="F21" i="7" s="1"/>
  <c r="F21" i="8" s="1"/>
  <c r="F21" i="9" s="1"/>
  <c r="F21" i="10" s="1"/>
  <c r="F21" i="11" s="1"/>
  <c r="F21" i="12" s="1"/>
  <c r="D30" i="5"/>
  <c r="G17" i="6"/>
  <c r="B18" i="11"/>
  <c r="D18" i="11" s="1"/>
  <c r="D16" i="11"/>
  <c r="H8" i="1"/>
  <c r="F13" i="1"/>
  <c r="H13" i="1" s="1"/>
  <c r="H16" i="1"/>
  <c r="F21" i="1"/>
  <c r="H21" i="1" s="1"/>
  <c r="H24" i="1"/>
  <c r="D30" i="1"/>
  <c r="G9" i="2"/>
  <c r="I10" i="2"/>
  <c r="I28" i="2" s="1"/>
  <c r="G13" i="2"/>
  <c r="F16" i="2"/>
  <c r="D18" i="2"/>
  <c r="F32" i="2"/>
  <c r="I26" i="3"/>
  <c r="E28" i="5"/>
  <c r="B22" i="5"/>
  <c r="D22" i="5" s="1"/>
  <c r="D20" i="5"/>
  <c r="B18" i="10"/>
  <c r="D18" i="10" s="1"/>
  <c r="D16" i="10"/>
  <c r="I26" i="1"/>
  <c r="B14" i="3"/>
  <c r="D12" i="3"/>
  <c r="F32" i="3"/>
  <c r="F32" i="4" s="1"/>
  <c r="F32" i="5" s="1"/>
  <c r="F32" i="6" s="1"/>
  <c r="F32" i="7" s="1"/>
  <c r="F32" i="8" s="1"/>
  <c r="F32" i="9" s="1"/>
  <c r="F32" i="10" s="1"/>
  <c r="F32" i="11" s="1"/>
  <c r="F32" i="12" s="1"/>
  <c r="I16" i="7"/>
  <c r="I18" i="6"/>
  <c r="G21" i="3"/>
  <c r="G22" i="1"/>
  <c r="I24" i="7"/>
  <c r="I26" i="6"/>
  <c r="H30" i="1"/>
  <c r="G30" i="2"/>
  <c r="B14" i="2"/>
  <c r="D14" i="2" s="1"/>
  <c r="F12" i="2"/>
  <c r="I26" i="2"/>
  <c r="I18" i="4"/>
  <c r="B18" i="9"/>
  <c r="D16" i="9"/>
  <c r="I8" i="7"/>
  <c r="I10" i="6"/>
  <c r="F30" i="2"/>
  <c r="F30" i="3" s="1"/>
  <c r="F30" i="4" s="1"/>
  <c r="F30" i="5" s="1"/>
  <c r="F30" i="6" s="1"/>
  <c r="F30" i="7" s="1"/>
  <c r="F30" i="8" s="1"/>
  <c r="F30" i="9" s="1"/>
  <c r="F30" i="10" s="1"/>
  <c r="F30" i="11" s="1"/>
  <c r="F30" i="12" s="1"/>
  <c r="D30" i="2"/>
  <c r="B14" i="4"/>
  <c r="D12" i="4"/>
  <c r="D32" i="3"/>
  <c r="B10" i="7"/>
  <c r="I10" i="1"/>
  <c r="F8" i="2"/>
  <c r="H8" i="2" s="1"/>
  <c r="D12" i="2"/>
  <c r="E28" i="4"/>
  <c r="B22" i="4"/>
  <c r="D22" i="4" s="1"/>
  <c r="D20" i="4"/>
  <c r="D30" i="4"/>
  <c r="I10" i="5"/>
  <c r="D21" i="5"/>
  <c r="B18" i="8"/>
  <c r="D16" i="8"/>
  <c r="G18" i="1"/>
  <c r="H18" i="1" s="1"/>
  <c r="G26" i="1"/>
  <c r="H26" i="1" s="1"/>
  <c r="H25" i="1"/>
  <c r="F9" i="3"/>
  <c r="F9" i="4" s="1"/>
  <c r="F9" i="5" s="1"/>
  <c r="F9" i="6" s="1"/>
  <c r="F9" i="7" s="1"/>
  <c r="F9" i="8" s="1"/>
  <c r="F9" i="9" s="1"/>
  <c r="F9" i="10" s="1"/>
  <c r="F9" i="11" s="1"/>
  <c r="F9" i="12" s="1"/>
  <c r="F24" i="2"/>
  <c r="D13" i="1"/>
  <c r="D21" i="1"/>
  <c r="D9" i="1"/>
  <c r="I21" i="12"/>
  <c r="I21" i="11"/>
  <c r="I21" i="10"/>
  <c r="I21" i="8"/>
  <c r="I21" i="9" s="1"/>
  <c r="I22" i="1"/>
  <c r="D25" i="1"/>
  <c r="G12" i="2"/>
  <c r="I18" i="2"/>
  <c r="I18" i="3"/>
  <c r="B14" i="5"/>
  <c r="D14" i="5" s="1"/>
  <c r="D12" i="5"/>
  <c r="I26" i="5"/>
  <c r="B18" i="7"/>
  <c r="D18" i="7" s="1"/>
  <c r="D16" i="7"/>
  <c r="I20" i="3"/>
  <c r="I22" i="2"/>
  <c r="D18" i="8"/>
  <c r="H32" i="1"/>
  <c r="G32" i="2"/>
  <c r="I10" i="3"/>
  <c r="I13" i="12"/>
  <c r="I13" i="11"/>
  <c r="I13" i="10"/>
  <c r="I13" i="8"/>
  <c r="I13" i="9" s="1"/>
  <c r="I14" i="1"/>
  <c r="D17" i="1"/>
  <c r="G20" i="3"/>
  <c r="G22" i="2"/>
  <c r="H20" i="1"/>
  <c r="D10" i="2"/>
  <c r="C28" i="2"/>
  <c r="B22" i="2"/>
  <c r="D22" i="2" s="1"/>
  <c r="F20" i="3"/>
  <c r="F20" i="4" s="1"/>
  <c r="F20" i="2"/>
  <c r="D20" i="2"/>
  <c r="E28" i="3"/>
  <c r="B22" i="3"/>
  <c r="D22" i="3" s="1"/>
  <c r="D20" i="3"/>
  <c r="D30" i="3"/>
  <c r="I10" i="4"/>
  <c r="B28" i="5"/>
  <c r="D28" i="5" s="1"/>
  <c r="G25" i="7"/>
  <c r="D18" i="9"/>
  <c r="C28" i="3"/>
  <c r="B18" i="6"/>
  <c r="D18" i="6" s="1"/>
  <c r="D22" i="7"/>
  <c r="D22" i="8"/>
  <c r="D26" i="8"/>
  <c r="D22" i="9"/>
  <c r="D26" i="9"/>
  <c r="D22" i="10"/>
  <c r="D10" i="12"/>
  <c r="B10" i="6"/>
  <c r="D10" i="6"/>
  <c r="C28" i="6"/>
  <c r="D17" i="3"/>
  <c r="D25" i="3"/>
  <c r="D9" i="4"/>
  <c r="D17" i="4"/>
  <c r="D25" i="4"/>
  <c r="D17" i="5"/>
  <c r="D8" i="6"/>
  <c r="D10" i="7"/>
  <c r="B26" i="7"/>
  <c r="D26" i="7" s="1"/>
  <c r="B26" i="8"/>
  <c r="D10" i="9"/>
  <c r="B26" i="9"/>
  <c r="D10" i="10"/>
  <c r="B26" i="10"/>
  <c r="D26" i="10" s="1"/>
  <c r="D10" i="11"/>
  <c r="D24" i="11"/>
  <c r="B28" i="12"/>
  <c r="D14" i="12"/>
  <c r="D18" i="12"/>
  <c r="F17" i="2"/>
  <c r="F17" i="3" s="1"/>
  <c r="F25" i="2"/>
  <c r="H25" i="2" s="1"/>
  <c r="B26" i="6"/>
  <c r="D26" i="6" s="1"/>
  <c r="D24" i="7"/>
  <c r="D24" i="8"/>
  <c r="D24" i="9"/>
  <c r="D24" i="10"/>
  <c r="D8" i="12"/>
  <c r="D26" i="12"/>
  <c r="D24" i="5"/>
  <c r="D24" i="6"/>
  <c r="B10" i="8"/>
  <c r="B28" i="8" s="1"/>
  <c r="B10" i="9"/>
  <c r="B28" i="9" s="1"/>
  <c r="B10" i="10"/>
  <c r="B28" i="11"/>
  <c r="C28" i="7"/>
  <c r="C28" i="8"/>
  <c r="D28" i="8" s="1"/>
  <c r="C28" i="9"/>
  <c r="D28" i="9" s="1"/>
  <c r="C28" i="10"/>
  <c r="C28" i="11"/>
  <c r="C28" i="12"/>
  <c r="D28" i="12" s="1"/>
  <c r="H17" i="3" l="1"/>
  <c r="F17" i="4"/>
  <c r="F22" i="4"/>
  <c r="F20" i="5"/>
  <c r="I12" i="4"/>
  <c r="I14" i="3"/>
  <c r="I28" i="3" s="1"/>
  <c r="D28" i="6"/>
  <c r="H13" i="2"/>
  <c r="G13" i="3"/>
  <c r="G26" i="3"/>
  <c r="G24" i="4"/>
  <c r="G25" i="8"/>
  <c r="I24" i="12"/>
  <c r="I24" i="11"/>
  <c r="I24" i="10"/>
  <c r="I24" i="8"/>
  <c r="I26" i="7"/>
  <c r="G17" i="7"/>
  <c r="B28" i="2"/>
  <c r="D28" i="7"/>
  <c r="D14" i="4"/>
  <c r="B28" i="4"/>
  <c r="D28" i="4" s="1"/>
  <c r="I28" i="1"/>
  <c r="G9" i="3"/>
  <c r="H9" i="2"/>
  <c r="F25" i="3"/>
  <c r="G10" i="2"/>
  <c r="F14" i="2"/>
  <c r="D10" i="8"/>
  <c r="H12" i="2"/>
  <c r="G12" i="3"/>
  <c r="G14" i="2"/>
  <c r="F12" i="3"/>
  <c r="H21" i="2"/>
  <c r="G10" i="3"/>
  <c r="G8" i="4"/>
  <c r="I17" i="12"/>
  <c r="I17" i="11"/>
  <c r="I17" i="10"/>
  <c r="I17" i="8"/>
  <c r="I17" i="9" s="1"/>
  <c r="D28" i="3"/>
  <c r="I8" i="12"/>
  <c r="I10" i="12" s="1"/>
  <c r="I8" i="11"/>
  <c r="I10" i="11" s="1"/>
  <c r="I8" i="10"/>
  <c r="I10" i="10" s="1"/>
  <c r="I8" i="8"/>
  <c r="I10" i="7"/>
  <c r="G18" i="3"/>
  <c r="H16" i="3"/>
  <c r="G16" i="4"/>
  <c r="D28" i="2"/>
  <c r="D14" i="3"/>
  <c r="B28" i="3"/>
  <c r="B28" i="10"/>
  <c r="B28" i="6"/>
  <c r="I20" i="4"/>
  <c r="I22" i="3"/>
  <c r="B28" i="7"/>
  <c r="D28" i="10"/>
  <c r="H20" i="3"/>
  <c r="G20" i="4"/>
  <c r="G22" i="3"/>
  <c r="H17" i="2"/>
  <c r="I25" i="12"/>
  <c r="I25" i="11"/>
  <c r="I25" i="10"/>
  <c r="I25" i="8"/>
  <c r="I25" i="9" s="1"/>
  <c r="F22" i="3"/>
  <c r="F10" i="2"/>
  <c r="F8" i="3"/>
  <c r="H18" i="2"/>
  <c r="H26" i="2"/>
  <c r="H22" i="1"/>
  <c r="H21" i="3"/>
  <c r="G21" i="4"/>
  <c r="D28" i="11"/>
  <c r="F22" i="2"/>
  <c r="H22" i="2" s="1"/>
  <c r="H20" i="2"/>
  <c r="H32" i="2"/>
  <c r="G32" i="3"/>
  <c r="F26" i="2"/>
  <c r="F24" i="3"/>
  <c r="H24" i="3" s="1"/>
  <c r="H30" i="2"/>
  <c r="G30" i="3"/>
  <c r="I16" i="12"/>
  <c r="I18" i="12" s="1"/>
  <c r="I16" i="11"/>
  <c r="I18" i="11" s="1"/>
  <c r="I16" i="10"/>
  <c r="I18" i="10" s="1"/>
  <c r="I16" i="8"/>
  <c r="I18" i="7"/>
  <c r="F18" i="2"/>
  <c r="F16" i="3"/>
  <c r="F14" i="1"/>
  <c r="H16" i="2"/>
  <c r="G25" i="9" l="1"/>
  <c r="G17" i="8"/>
  <c r="F28" i="1"/>
  <c r="H28" i="1" s="1"/>
  <c r="H14" i="1"/>
  <c r="H30" i="3"/>
  <c r="G30" i="4"/>
  <c r="F28" i="2"/>
  <c r="I20" i="5"/>
  <c r="I22" i="4"/>
  <c r="H14" i="2"/>
  <c r="I12" i="5"/>
  <c r="I14" i="4"/>
  <c r="I28" i="4" s="1"/>
  <c r="I26" i="12"/>
  <c r="G18" i="4"/>
  <c r="G16" i="5"/>
  <c r="H25" i="3"/>
  <c r="F25" i="4"/>
  <c r="H22" i="3"/>
  <c r="H12" i="3"/>
  <c r="G12" i="4"/>
  <c r="G14" i="3"/>
  <c r="G9" i="4"/>
  <c r="H9" i="3"/>
  <c r="G26" i="4"/>
  <c r="G24" i="5"/>
  <c r="F22" i="5"/>
  <c r="F20" i="6"/>
  <c r="H32" i="3"/>
  <c r="G32" i="4"/>
  <c r="F18" i="3"/>
  <c r="H18" i="3" s="1"/>
  <c r="F16" i="4"/>
  <c r="H20" i="4"/>
  <c r="G20" i="5"/>
  <c r="G22" i="4"/>
  <c r="H22" i="4" s="1"/>
  <c r="I8" i="9"/>
  <c r="I10" i="9" s="1"/>
  <c r="I10" i="8"/>
  <c r="I24" i="9"/>
  <c r="I26" i="9" s="1"/>
  <c r="I26" i="8"/>
  <c r="G28" i="3"/>
  <c r="F10" i="3"/>
  <c r="F28" i="3" s="1"/>
  <c r="F8" i="4"/>
  <c r="F14" i="3"/>
  <c r="F12" i="4"/>
  <c r="H21" i="4"/>
  <c r="G21" i="5"/>
  <c r="F26" i="3"/>
  <c r="H26" i="3" s="1"/>
  <c r="F24" i="4"/>
  <c r="H8" i="3"/>
  <c r="I26" i="10"/>
  <c r="H13" i="3"/>
  <c r="G13" i="4"/>
  <c r="H17" i="4"/>
  <c r="F17" i="5"/>
  <c r="G28" i="2"/>
  <c r="H28" i="2" s="1"/>
  <c r="H10" i="2"/>
  <c r="I16" i="9"/>
  <c r="I18" i="9" s="1"/>
  <c r="I18" i="8"/>
  <c r="G10" i="4"/>
  <c r="H8" i="4"/>
  <c r="G8" i="5"/>
  <c r="I26" i="11"/>
  <c r="F26" i="4" l="1"/>
  <c r="F24" i="5"/>
  <c r="H28" i="3"/>
  <c r="G24" i="6"/>
  <c r="G26" i="5"/>
  <c r="H24" i="5"/>
  <c r="G28" i="4"/>
  <c r="H28" i="4" s="1"/>
  <c r="H10" i="4"/>
  <c r="G21" i="6"/>
  <c r="H21" i="5"/>
  <c r="F18" i="4"/>
  <c r="F16" i="5"/>
  <c r="H26" i="4"/>
  <c r="F25" i="5"/>
  <c r="H25" i="4"/>
  <c r="G10" i="5"/>
  <c r="G8" i="6"/>
  <c r="I14" i="5"/>
  <c r="I12" i="6"/>
  <c r="H13" i="4"/>
  <c r="G13" i="5"/>
  <c r="G17" i="9"/>
  <c r="F14" i="4"/>
  <c r="F12" i="5"/>
  <c r="H32" i="4"/>
  <c r="G32" i="5"/>
  <c r="G9" i="5"/>
  <c r="H9" i="4"/>
  <c r="H16" i="4"/>
  <c r="H30" i="4"/>
  <c r="G30" i="5"/>
  <c r="H10" i="3"/>
  <c r="H24" i="4"/>
  <c r="H17" i="5"/>
  <c r="F17" i="6"/>
  <c r="H14" i="3"/>
  <c r="G16" i="6"/>
  <c r="G18" i="5"/>
  <c r="I22" i="5"/>
  <c r="I20" i="6"/>
  <c r="G25" i="10"/>
  <c r="G20" i="6"/>
  <c r="H20" i="5"/>
  <c r="G22" i="5"/>
  <c r="H22" i="5" s="1"/>
  <c r="F10" i="4"/>
  <c r="F28" i="4" s="1"/>
  <c r="F8" i="5"/>
  <c r="F22" i="6"/>
  <c r="F20" i="7"/>
  <c r="H12" i="4"/>
  <c r="G12" i="5"/>
  <c r="G14" i="4"/>
  <c r="H14" i="4" s="1"/>
  <c r="H18" i="4"/>
  <c r="F17" i="7" l="1"/>
  <c r="H17" i="6"/>
  <c r="G9" i="6"/>
  <c r="H9" i="5"/>
  <c r="G17" i="10"/>
  <c r="G13" i="6"/>
  <c r="H13" i="5"/>
  <c r="I22" i="6"/>
  <c r="I20" i="7"/>
  <c r="H32" i="5"/>
  <c r="G32" i="6"/>
  <c r="I14" i="6"/>
  <c r="I28" i="6" s="1"/>
  <c r="I12" i="7"/>
  <c r="F18" i="5"/>
  <c r="H18" i="5" s="1"/>
  <c r="F16" i="6"/>
  <c r="G24" i="7"/>
  <c r="G26" i="6"/>
  <c r="H10" i="5"/>
  <c r="G25" i="11"/>
  <c r="F10" i="5"/>
  <c r="F8" i="6"/>
  <c r="I28" i="5"/>
  <c r="G12" i="6"/>
  <c r="H12" i="5"/>
  <c r="G14" i="5"/>
  <c r="H14" i="5" s="1"/>
  <c r="F22" i="7"/>
  <c r="F20" i="8"/>
  <c r="F25" i="6"/>
  <c r="H25" i="5"/>
  <c r="H16" i="5"/>
  <c r="F14" i="5"/>
  <c r="F12" i="6"/>
  <c r="H8" i="5"/>
  <c r="F26" i="5"/>
  <c r="H26" i="5" s="1"/>
  <c r="F24" i="6"/>
  <c r="H24" i="6" s="1"/>
  <c r="H16" i="6"/>
  <c r="G16" i="7"/>
  <c r="G18" i="6"/>
  <c r="G20" i="7"/>
  <c r="G22" i="6"/>
  <c r="H22" i="6" s="1"/>
  <c r="H20" i="6"/>
  <c r="G30" i="6"/>
  <c r="H30" i="5"/>
  <c r="H8" i="6"/>
  <c r="G8" i="7"/>
  <c r="G10" i="6"/>
  <c r="H21" i="6"/>
  <c r="G21" i="7"/>
  <c r="I14" i="7" l="1"/>
  <c r="I12" i="11"/>
  <c r="I14" i="11" s="1"/>
  <c r="I12" i="10"/>
  <c r="I14" i="10" s="1"/>
  <c r="I12" i="8"/>
  <c r="I12" i="12"/>
  <c r="I14" i="12" s="1"/>
  <c r="I28" i="12" s="1"/>
  <c r="F14" i="6"/>
  <c r="F12" i="7"/>
  <c r="G28" i="5"/>
  <c r="H28" i="5" s="1"/>
  <c r="H32" i="6"/>
  <c r="G32" i="7"/>
  <c r="F22" i="8"/>
  <c r="F20" i="9"/>
  <c r="G17" i="11"/>
  <c r="G12" i="7"/>
  <c r="H12" i="6"/>
  <c r="G14" i="6"/>
  <c r="G25" i="12"/>
  <c r="G20" i="8"/>
  <c r="G22" i="7"/>
  <c r="H22" i="7" s="1"/>
  <c r="H20" i="7"/>
  <c r="H8" i="7"/>
  <c r="G8" i="8"/>
  <c r="G24" i="8"/>
  <c r="G26" i="7"/>
  <c r="I22" i="7"/>
  <c r="I20" i="11"/>
  <c r="I22" i="11" s="1"/>
  <c r="I20" i="10"/>
  <c r="I22" i="10" s="1"/>
  <c r="I20" i="8"/>
  <c r="I20" i="12"/>
  <c r="I22" i="12" s="1"/>
  <c r="H9" i="6"/>
  <c r="G9" i="7"/>
  <c r="G30" i="7"/>
  <c r="H30" i="6"/>
  <c r="H13" i="6"/>
  <c r="G13" i="7"/>
  <c r="H21" i="7"/>
  <c r="G21" i="8"/>
  <c r="G28" i="6"/>
  <c r="H26" i="6"/>
  <c r="H16" i="7"/>
  <c r="G16" i="8"/>
  <c r="G18" i="7"/>
  <c r="F10" i="6"/>
  <c r="F8" i="7"/>
  <c r="F26" i="6"/>
  <c r="F24" i="7"/>
  <c r="H24" i="7" s="1"/>
  <c r="F25" i="7"/>
  <c r="H25" i="6"/>
  <c r="F28" i="5"/>
  <c r="F18" i="6"/>
  <c r="H18" i="6" s="1"/>
  <c r="F16" i="7"/>
  <c r="F17" i="8"/>
  <c r="H17" i="7"/>
  <c r="F28" i="6" l="1"/>
  <c r="G8" i="9"/>
  <c r="F25" i="8"/>
  <c r="H25" i="7"/>
  <c r="H26" i="7"/>
  <c r="G20" i="9"/>
  <c r="G22" i="8"/>
  <c r="H22" i="8" s="1"/>
  <c r="H20" i="8"/>
  <c r="F22" i="9"/>
  <c r="F20" i="10"/>
  <c r="I14" i="8"/>
  <c r="I12" i="9"/>
  <c r="I14" i="9" s="1"/>
  <c r="H13" i="7"/>
  <c r="G13" i="8"/>
  <c r="F14" i="7"/>
  <c r="F12" i="8"/>
  <c r="G16" i="9"/>
  <c r="G18" i="8"/>
  <c r="H28" i="6"/>
  <c r="H9" i="7"/>
  <c r="G9" i="8"/>
  <c r="G10" i="8" s="1"/>
  <c r="G24" i="9"/>
  <c r="G26" i="8"/>
  <c r="I28" i="10"/>
  <c r="I22" i="8"/>
  <c r="I20" i="9"/>
  <c r="I22" i="9" s="1"/>
  <c r="G17" i="12"/>
  <c r="H32" i="7"/>
  <c r="G32" i="8"/>
  <c r="I28" i="11"/>
  <c r="G12" i="8"/>
  <c r="G14" i="7"/>
  <c r="H14" i="7" s="1"/>
  <c r="H12" i="7"/>
  <c r="G30" i="8"/>
  <c r="H30" i="7"/>
  <c r="F26" i="7"/>
  <c r="F24" i="8"/>
  <c r="F17" i="9"/>
  <c r="H17" i="8"/>
  <c r="H10" i="6"/>
  <c r="F18" i="7"/>
  <c r="H18" i="7" s="1"/>
  <c r="F16" i="8"/>
  <c r="H16" i="8" s="1"/>
  <c r="F10" i="7"/>
  <c r="F8" i="8"/>
  <c r="H21" i="8"/>
  <c r="G21" i="9"/>
  <c r="G10" i="7"/>
  <c r="H14" i="6"/>
  <c r="I28" i="7"/>
  <c r="I28" i="9" l="1"/>
  <c r="F26" i="8"/>
  <c r="H26" i="8" s="1"/>
  <c r="F24" i="9"/>
  <c r="G20" i="10"/>
  <c r="G22" i="9"/>
  <c r="H22" i="9" s="1"/>
  <c r="H20" i="9"/>
  <c r="G12" i="9"/>
  <c r="G14" i="8"/>
  <c r="H12" i="8"/>
  <c r="F17" i="10"/>
  <c r="H17" i="9"/>
  <c r="G16" i="10"/>
  <c r="G18" i="9"/>
  <c r="F10" i="8"/>
  <c r="F8" i="9"/>
  <c r="H32" i="8"/>
  <c r="G32" i="9"/>
  <c r="H8" i="9"/>
  <c r="G8" i="10"/>
  <c r="H13" i="8"/>
  <c r="G13" i="9"/>
  <c r="H10" i="7"/>
  <c r="G28" i="7"/>
  <c r="H21" i="9"/>
  <c r="G21" i="10"/>
  <c r="F25" i="9"/>
  <c r="H25" i="8"/>
  <c r="F22" i="10"/>
  <c r="F20" i="11"/>
  <c r="H24" i="9"/>
  <c r="G24" i="10"/>
  <c r="G26" i="9"/>
  <c r="F14" i="8"/>
  <c r="F12" i="9"/>
  <c r="H8" i="8"/>
  <c r="H9" i="8"/>
  <c r="G9" i="9"/>
  <c r="I28" i="8"/>
  <c r="F28" i="7"/>
  <c r="F18" i="8"/>
  <c r="H18" i="8" s="1"/>
  <c r="F16" i="9"/>
  <c r="H16" i="9" s="1"/>
  <c r="G30" i="9"/>
  <c r="H30" i="8"/>
  <c r="H24" i="8"/>
  <c r="F14" i="9" l="1"/>
  <c r="F12" i="10"/>
  <c r="G16" i="11"/>
  <c r="G18" i="10"/>
  <c r="H21" i="10"/>
  <c r="G21" i="11"/>
  <c r="G20" i="11"/>
  <c r="G22" i="10"/>
  <c r="H22" i="10" s="1"/>
  <c r="H20" i="10"/>
  <c r="G24" i="11"/>
  <c r="G26" i="10"/>
  <c r="H28" i="7"/>
  <c r="H32" i="9"/>
  <c r="G32" i="10"/>
  <c r="F26" i="9"/>
  <c r="F24" i="10"/>
  <c r="H24" i="10" s="1"/>
  <c r="F18" i="9"/>
  <c r="F16" i="10"/>
  <c r="G8" i="11"/>
  <c r="F25" i="10"/>
  <c r="H25" i="9"/>
  <c r="H26" i="9"/>
  <c r="H9" i="9"/>
  <c r="G9" i="10"/>
  <c r="G10" i="10" s="1"/>
  <c r="F10" i="9"/>
  <c r="F28" i="9" s="1"/>
  <c r="F8" i="10"/>
  <c r="F28" i="8"/>
  <c r="H14" i="8"/>
  <c r="G28" i="8"/>
  <c r="G30" i="10"/>
  <c r="H30" i="9"/>
  <c r="F17" i="11"/>
  <c r="H17" i="10"/>
  <c r="F20" i="12"/>
  <c r="F22" i="12" s="1"/>
  <c r="F22" i="11"/>
  <c r="H13" i="9"/>
  <c r="G13" i="10"/>
  <c r="G10" i="9"/>
  <c r="H18" i="9"/>
  <c r="G12" i="10"/>
  <c r="G14" i="9"/>
  <c r="H14" i="9" s="1"/>
  <c r="H12" i="9"/>
  <c r="H10" i="8"/>
  <c r="H32" i="10" l="1"/>
  <c r="G32" i="11"/>
  <c r="F10" i="10"/>
  <c r="F8" i="11"/>
  <c r="H8" i="11" s="1"/>
  <c r="H8" i="10"/>
  <c r="H18" i="10"/>
  <c r="G20" i="12"/>
  <c r="G22" i="11"/>
  <c r="H22" i="11" s="1"/>
  <c r="H20" i="11"/>
  <c r="H9" i="10"/>
  <c r="G9" i="11"/>
  <c r="G10" i="11" s="1"/>
  <c r="F18" i="10"/>
  <c r="F16" i="11"/>
  <c r="H16" i="11" s="1"/>
  <c r="G24" i="12"/>
  <c r="G26" i="11"/>
  <c r="G16" i="12"/>
  <c r="G18" i="11"/>
  <c r="H21" i="11"/>
  <c r="G21" i="12"/>
  <c r="H21" i="12" s="1"/>
  <c r="G12" i="11"/>
  <c r="G14" i="10"/>
  <c r="G28" i="10" s="1"/>
  <c r="H12" i="10"/>
  <c r="H16" i="10"/>
  <c r="F25" i="11"/>
  <c r="H25" i="10"/>
  <c r="G8" i="12"/>
  <c r="F17" i="12"/>
  <c r="H17" i="12" s="1"/>
  <c r="H17" i="11"/>
  <c r="H10" i="9"/>
  <c r="G28" i="9"/>
  <c r="H28" i="9" s="1"/>
  <c r="G30" i="11"/>
  <c r="H30" i="10"/>
  <c r="F26" i="10"/>
  <c r="H26" i="10" s="1"/>
  <c r="F24" i="11"/>
  <c r="F14" i="10"/>
  <c r="F12" i="11"/>
  <c r="H10" i="10"/>
  <c r="H13" i="10"/>
  <c r="G13" i="11"/>
  <c r="H28" i="8"/>
  <c r="H13" i="11" l="1"/>
  <c r="G13" i="12"/>
  <c r="H13" i="12" s="1"/>
  <c r="H24" i="12"/>
  <c r="G26" i="12"/>
  <c r="G30" i="12"/>
  <c r="H30" i="12" s="1"/>
  <c r="H30" i="11"/>
  <c r="H9" i="11"/>
  <c r="G9" i="12"/>
  <c r="H9" i="12" s="1"/>
  <c r="F8" i="12"/>
  <c r="F10" i="12" s="1"/>
  <c r="F28" i="12" s="1"/>
  <c r="F10" i="11"/>
  <c r="G22" i="12"/>
  <c r="H22" i="12" s="1"/>
  <c r="H20" i="12"/>
  <c r="G12" i="12"/>
  <c r="G14" i="11"/>
  <c r="G28" i="11" s="1"/>
  <c r="H12" i="11"/>
  <c r="H18" i="11"/>
  <c r="F25" i="12"/>
  <c r="H25" i="12" s="1"/>
  <c r="H25" i="11"/>
  <c r="H16" i="12"/>
  <c r="G18" i="12"/>
  <c r="F28" i="10"/>
  <c r="H28" i="10" s="1"/>
  <c r="F24" i="12"/>
  <c r="F26" i="11"/>
  <c r="H24" i="11"/>
  <c r="H32" i="11"/>
  <c r="G32" i="12"/>
  <c r="H32" i="12" s="1"/>
  <c r="H14" i="10"/>
  <c r="F16" i="12"/>
  <c r="F18" i="12" s="1"/>
  <c r="F18" i="11"/>
  <c r="F12" i="12"/>
  <c r="F14" i="12" s="1"/>
  <c r="F14" i="11"/>
  <c r="H26" i="11"/>
  <c r="G10" i="12" l="1"/>
  <c r="H10" i="12" s="1"/>
  <c r="F28" i="11"/>
  <c r="H28" i="11" s="1"/>
  <c r="F26" i="12"/>
  <c r="H26" i="12" s="1"/>
  <c r="H8" i="12"/>
  <c r="H10" i="11"/>
  <c r="G14" i="12"/>
  <c r="H14" i="12" s="1"/>
  <c r="H12" i="12"/>
  <c r="H18" i="12"/>
  <c r="H14" i="11"/>
  <c r="G28" i="12" l="1"/>
  <c r="H28" i="12" s="1"/>
</calcChain>
</file>

<file path=xl/sharedStrings.xml><?xml version="1.0" encoding="utf-8"?>
<sst xmlns="http://schemas.openxmlformats.org/spreadsheetml/2006/main" count="476" uniqueCount="65">
  <si>
    <t>Musicar SALVADOR</t>
  </si>
  <si>
    <t>Resultados del mes de:</t>
  </si>
  <si>
    <t>enero</t>
  </si>
  <si>
    <t>de 2022</t>
  </si>
  <si>
    <t>Ventas, Instalaciones y Retiros en Dólares</t>
  </si>
  <si>
    <t>SALVADOR</t>
  </si>
  <si>
    <t>Descripción</t>
  </si>
  <si>
    <t>Mes</t>
  </si>
  <si>
    <t>Acumulado</t>
  </si>
  <si>
    <t>Ppto</t>
  </si>
  <si>
    <t>Real</t>
  </si>
  <si>
    <t>% Cump</t>
  </si>
  <si>
    <t>Clientes</t>
  </si>
  <si>
    <t>Ventas MC-MTO REDES</t>
  </si>
  <si>
    <t>Retiros MC-MTO REDES</t>
  </si>
  <si>
    <t>Neto MC-MTO REDES</t>
  </si>
  <si>
    <t>Ventas PHONOESPERA</t>
  </si>
  <si>
    <t>Retiros PHONOESPERA</t>
  </si>
  <si>
    <t>Neto PHONOESPERA</t>
  </si>
  <si>
    <t>Ventas AUDIMENSAJES</t>
  </si>
  <si>
    <t>Retiros AUDIMENSAJES</t>
  </si>
  <si>
    <t>Neto AUDIMENSAJES</t>
  </si>
  <si>
    <t>Ventas LOCUTOR VIRTUAL</t>
  </si>
  <si>
    <t>Retiros LOCUTOR VIRTUAL</t>
  </si>
  <si>
    <t>Neto LOCUTOR VIRTUAL</t>
  </si>
  <si>
    <t>Ventas Visual Experience</t>
  </si>
  <si>
    <t>Retiros Visual Experience</t>
  </si>
  <si>
    <t>Neto Olfa Experience</t>
  </si>
  <si>
    <t>TOTAL NETO</t>
  </si>
  <si>
    <t>Redes de audio</t>
  </si>
  <si>
    <t>Instalaciones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</si>
  <si>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</si>
  <si>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</si>
  <si>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</si>
  <si>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</si>
  <si>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</si>
  <si>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</si>
  <si>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</si>
  <si>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</si>
  <si>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</si>
  <si>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</si>
  <si>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</si>
  <si>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Ventas nuevas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</si>
  <si>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</si>
  <si>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</si>
  <si>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</si>
  <si>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</si>
  <si>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</si>
  <si>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</si>
  <si>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</si>
  <si>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</si>
  <si>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</si>
  <si>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</si>
  <si>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</si>
  <si>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</si>
  <si>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</si>
  <si>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Servicio Ambientación</t>
  </si>
  <si>
    <t>Phono espera(Publihold)</t>
  </si>
  <si>
    <t>Audimensajes(Audicom)</t>
  </si>
  <si>
    <t>Locutor Virtual</t>
  </si>
  <si>
    <t>Carteleras Digitales</t>
  </si>
  <si>
    <t>Olfa Experiece</t>
  </si>
  <si>
    <t>Desinstalaciones</t>
  </si>
  <si>
    <t>Agregado Neto</t>
  </si>
  <si>
    <t>Redes de Audio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</si>
</sst>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_);_(* \(#,##0.0\);_(* &quot;-&quot;??_);_(@_)"/>
  </numFmts>
  <fonts count="11" x14ac:knownFonts="1">
    <font>
      <sz val="10"/>
      <color rgb="FF000000"/>
      <name val="Arial"/>
      <scheme val="minor"/>
    </font>
    <font>
      <b/>
      <sz val="12"/>
      <color theme="1"/>
      <name val="Tahoma"/>
    </font>
    <font>
      <sz val="8"/>
      <color theme="1"/>
      <name val="Tahoma"/>
    </font>
    <font>
      <b/>
      <sz val="12"/>
      <color rgb="FFFF0000"/>
      <name val="Tahoma"/>
    </font>
    <font>
      <b/>
      <sz val="8"/>
      <color theme="1"/>
      <name val="Tahoma"/>
    </font>
    <font>
      <sz val="10"/>
      <name val="Arial"/>
    </font>
    <font>
      <sz val="8"/>
      <color rgb="FF0000FF"/>
      <name val="Tahoma"/>
    </font>
    <font>
      <b/>
      <sz val="8"/>
      <color rgb="FF0000FF"/>
      <name val="Tahoma"/>
    </font>
    <font>
      <b/>
      <sz val="11"/>
      <color rgb="FFFFFFFF"/>
      <name val="Calibri"/>
    </font>
    <font>
      <sz val="10"/>
      <color theme="1"/>
      <name val="Arial"/>
    </font>
    <font>
      <sz val="10"/>
      <color rgb="FF000000"/>
      <name val="Arial"/>
    </font>
  </fonts>
  <fills count="10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  <fill>
      <patternFill patternType="solid">
        <fgColor rgb="FF000080"/>
        <bgColor rgb="FF000080"/>
      </patternFill>
    </fill>
    <fill>
      <patternFill patternType="solid">
        <fgColor rgb="FFFF0000"/>
        <bgColor rgb="FFFF0000"/>
      </patternFill>
    </fill>
    <fill>
      <patternFill patternType="solid">
        <fgColor rgb="FF993300"/>
        <bgColor rgb="FF9933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2" fillId="0" borderId="0" xfId="0" applyFont="1"/>
    <xf numFmtId="3" fontId="2" fillId="0" borderId="0" xfId="0" applyNumberFormat="1" applyFont="1"/>
    <xf numFmtId="3" fontId="4" fillId="3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3" fontId="4" fillId="4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2" fillId="0" borderId="6" xfId="0" applyFont="1" applyBorder="1"/>
    <xf numFmtId="3" fontId="6" fillId="0" borderId="6" xfId="0" applyNumberFormat="1" applyFont="1" applyBorder="1"/>
    <xf numFmtId="9" fontId="2" fillId="0" borderId="6" xfId="0" applyNumberFormat="1" applyFont="1" applyBorder="1"/>
    <xf numFmtId="164" fontId="2" fillId="0" borderId="6" xfId="0" applyNumberFormat="1" applyFont="1" applyBorder="1"/>
    <xf numFmtId="0" fontId="4" fillId="5" borderId="6" xfId="0" applyFont="1" applyFill="1" applyBorder="1"/>
    <xf numFmtId="3" fontId="4" fillId="5" borderId="6" xfId="0" applyNumberFormat="1" applyFont="1" applyFill="1" applyBorder="1"/>
    <xf numFmtId="9" fontId="4" fillId="5" borderId="6" xfId="0" applyNumberFormat="1" applyFont="1" applyFill="1" applyBorder="1"/>
    <xf numFmtId="0" fontId="2" fillId="6" borderId="7" xfId="0" applyFont="1" applyFill="1" applyBorder="1"/>
    <xf numFmtId="3" fontId="4" fillId="6" borderId="7" xfId="0" applyNumberFormat="1" applyFont="1" applyFill="1" applyBorder="1"/>
    <xf numFmtId="164" fontId="4" fillId="6" borderId="7" xfId="0" applyNumberFormat="1" applyFont="1" applyFill="1" applyBorder="1"/>
    <xf numFmtId="3" fontId="7" fillId="0" borderId="6" xfId="0" applyNumberFormat="1" applyFont="1" applyBorder="1"/>
    <xf numFmtId="3" fontId="7" fillId="6" borderId="6" xfId="0" applyNumberFormat="1" applyFont="1" applyFill="1" applyBorder="1"/>
    <xf numFmtId="164" fontId="4" fillId="5" borderId="6" xfId="0" applyNumberFormat="1" applyFont="1" applyFill="1" applyBorder="1"/>
    <xf numFmtId="0" fontId="4" fillId="0" borderId="0" xfId="0" applyFont="1"/>
    <xf numFmtId="3" fontId="7" fillId="0" borderId="0" xfId="0" applyNumberFormat="1" applyFont="1"/>
    <xf numFmtId="3" fontId="4" fillId="0" borderId="0" xfId="0" applyNumberFormat="1" applyFont="1"/>
    <xf numFmtId="0" fontId="2" fillId="0" borderId="8" xfId="0" applyFont="1" applyBorder="1"/>
    <xf numFmtId="3" fontId="6" fillId="0" borderId="6" xfId="0" applyNumberFormat="1" applyFont="1" applyBorder="1" applyAlignment="1"/>
    <xf numFmtId="3" fontId="7" fillId="0" borderId="6" xfId="0" applyNumberFormat="1" applyFont="1" applyBorder="1" applyAlignment="1"/>
    <xf numFmtId="0" fontId="8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9" fillId="0" borderId="6" xfId="0" applyFont="1" applyBorder="1"/>
    <xf numFmtId="3" fontId="9" fillId="0" borderId="6" xfId="0" applyNumberFormat="1" applyFont="1" applyBorder="1" applyAlignment="1">
      <alignment horizontal="center" vertical="center"/>
    </xf>
    <xf numFmtId="0" fontId="10" fillId="0" borderId="0" xfId="0" applyFont="1"/>
    <xf numFmtId="3" fontId="9" fillId="0" borderId="0" xfId="0" applyNumberFormat="1" applyFont="1"/>
    <xf numFmtId="0" fontId="8" fillId="8" borderId="6" xfId="0" applyFont="1" applyFill="1" applyBorder="1" applyAlignment="1">
      <alignment horizontal="left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left" vertical="center" wrapText="1"/>
    </xf>
    <xf numFmtId="0" fontId="8" fillId="9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4" fillId="4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0" borderId="0" xfId="0" applyFont="1" applyAlignment="1">
      <alignment horizontal="right"/>
    </xf>
    <xf numFmtId="17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workbookViewId="0">
      <selection sqref="A1:I1"/>
    </sheetView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2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+Hoja1!B3</f>
        <v>70</v>
      </c>
      <c r="C8" s="8">
        <v>0</v>
      </c>
      <c r="D8" s="9">
        <f t="shared" ref="D8:D9" si="0">+IFERROR((C8/B8),0)</f>
        <v>0</v>
      </c>
      <c r="E8" s="8"/>
      <c r="F8" s="8">
        <f t="shared" ref="F8:G8" si="1">+B8</f>
        <v>70</v>
      </c>
      <c r="G8" s="8">
        <f t="shared" si="1"/>
        <v>0</v>
      </c>
      <c r="H8" s="9">
        <f t="shared" ref="H8:H9" si="2">+IFERROR((G8/F8),0)</f>
        <v>0</v>
      </c>
      <c r="I8" s="10">
        <f t="shared" ref="I8:I9" si="3">E8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+Hoja1!B11</f>
        <v>8.4</v>
      </c>
      <c r="C9" s="8">
        <v>0</v>
      </c>
      <c r="D9" s="9">
        <f t="shared" si="0"/>
        <v>0</v>
      </c>
      <c r="E9" s="8"/>
      <c r="F9" s="8">
        <f t="shared" ref="F9:G9" si="4">+B9</f>
        <v>8.4</v>
      </c>
      <c r="G9" s="8">
        <f t="shared" si="4"/>
        <v>0</v>
      </c>
      <c r="H9" s="9">
        <f t="shared" si="2"/>
        <v>0</v>
      </c>
      <c r="I9" s="10">
        <f t="shared" si="3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5">+B8-B9</f>
        <v>61.6</v>
      </c>
      <c r="C10" s="12">
        <f t="shared" si="5"/>
        <v>0</v>
      </c>
      <c r="D10" s="13">
        <f>+IFERROR(C10/B10,0)</f>
        <v>0</v>
      </c>
      <c r="E10" s="12">
        <f t="shared" ref="E10:G10" si="6">+E8-E9</f>
        <v>0</v>
      </c>
      <c r="F10" s="12">
        <f t="shared" si="6"/>
        <v>61.6</v>
      </c>
      <c r="G10" s="12">
        <f t="shared" si="6"/>
        <v>0</v>
      </c>
      <c r="H10" s="13">
        <f>+IFERROR(G10/F10,0)</f>
        <v>0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+Hoja1!B4</f>
        <v>14.000000000000002</v>
      </c>
      <c r="C12" s="8">
        <v>0</v>
      </c>
      <c r="D12" s="9">
        <f t="shared" ref="D12:D13" si="7">+IFERROR((C12/B12),0)</f>
        <v>0</v>
      </c>
      <c r="E12" s="8"/>
      <c r="F12" s="8">
        <f t="shared" ref="F12:G12" si="8">+B12</f>
        <v>14.000000000000002</v>
      </c>
      <c r="G12" s="8">
        <f t="shared" si="8"/>
        <v>0</v>
      </c>
      <c r="H12" s="9">
        <f t="shared" ref="H12:H13" si="9">+IFERROR((G12/F12),0)</f>
        <v>0</v>
      </c>
      <c r="I12" s="10">
        <f t="shared" ref="I12:I13" si="10">E12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+Hoja1!B12</f>
        <v>7.3500000000000005</v>
      </c>
      <c r="C13" s="8">
        <v>0</v>
      </c>
      <c r="D13" s="9">
        <f t="shared" si="7"/>
        <v>0</v>
      </c>
      <c r="E13" s="8"/>
      <c r="F13" s="8">
        <f t="shared" ref="F13:G13" si="11">+B13</f>
        <v>7.3500000000000005</v>
      </c>
      <c r="G13" s="8">
        <f t="shared" si="11"/>
        <v>0</v>
      </c>
      <c r="H13" s="9">
        <f t="shared" si="9"/>
        <v>0</v>
      </c>
      <c r="I13" s="10">
        <f t="shared" si="10"/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12">+B12-B13</f>
        <v>6.6500000000000012</v>
      </c>
      <c r="C14" s="12">
        <f t="shared" si="12"/>
        <v>0</v>
      </c>
      <c r="D14" s="13">
        <f>+IFERROR(C14/B14,0)</f>
        <v>0</v>
      </c>
      <c r="E14" s="12">
        <f t="shared" ref="E14:G14" si="13">+E12-E13</f>
        <v>0</v>
      </c>
      <c r="F14" s="12">
        <f t="shared" si="13"/>
        <v>6.6500000000000012</v>
      </c>
      <c r="G14" s="12">
        <f t="shared" si="13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+Hoja1!B5</f>
        <v>14.000000000000002</v>
      </c>
      <c r="C16" s="8">
        <v>0</v>
      </c>
      <c r="D16" s="9">
        <f t="shared" ref="D16:D17" si="14">+IFERROR((C16/B16),0)</f>
        <v>0</v>
      </c>
      <c r="E16" s="8"/>
      <c r="F16" s="8">
        <f t="shared" ref="F16:G16" si="15">+B16</f>
        <v>14.000000000000002</v>
      </c>
      <c r="G16" s="8">
        <f t="shared" si="15"/>
        <v>0</v>
      </c>
      <c r="H16" s="9">
        <f t="shared" ref="H16:H17" si="16">+IFERROR((G16/F16),0)</f>
        <v>0</v>
      </c>
      <c r="I16" s="10">
        <f t="shared" ref="I16:I17" si="17">E16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+Hoja1!B13</f>
        <v>0</v>
      </c>
      <c r="C17" s="8">
        <v>0</v>
      </c>
      <c r="D17" s="9">
        <f t="shared" si="14"/>
        <v>0</v>
      </c>
      <c r="E17" s="8"/>
      <c r="F17" s="8">
        <f t="shared" ref="F17:G17" si="18">+B17</f>
        <v>0</v>
      </c>
      <c r="G17" s="8">
        <f t="shared" si="18"/>
        <v>0</v>
      </c>
      <c r="H17" s="9">
        <f t="shared" si="16"/>
        <v>0</v>
      </c>
      <c r="I17" s="10">
        <f t="shared" si="17"/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9">+B16-B17</f>
        <v>14.000000000000002</v>
      </c>
      <c r="C18" s="12">
        <f t="shared" si="19"/>
        <v>0</v>
      </c>
      <c r="D18" s="13">
        <f>+IFERROR(C18/B18,0)</f>
        <v>0</v>
      </c>
      <c r="E18" s="12">
        <f t="shared" ref="E18:G18" si="20">+E16-E17</f>
        <v>0</v>
      </c>
      <c r="F18" s="12">
        <f t="shared" si="20"/>
        <v>14.000000000000002</v>
      </c>
      <c r="G18" s="12">
        <f t="shared" si="20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+Hoja1!B6</f>
        <v>0</v>
      </c>
      <c r="C20" s="8">
        <v>0</v>
      </c>
      <c r="D20" s="9">
        <f t="shared" ref="D20:D21" si="21">+IFERROR((C20/B20),0)</f>
        <v>0</v>
      </c>
      <c r="E20" s="8"/>
      <c r="F20" s="8">
        <f t="shared" ref="F20:G20" si="22">+B20</f>
        <v>0</v>
      </c>
      <c r="G20" s="8">
        <f t="shared" si="22"/>
        <v>0</v>
      </c>
      <c r="H20" s="9">
        <f t="shared" ref="H20:H21" si="23">+IFERROR((G20/F20),0)</f>
        <v>0</v>
      </c>
      <c r="I20" s="10">
        <f t="shared" ref="I20:I21" si="24">E20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+Hoja1!B14</f>
        <v>0</v>
      </c>
      <c r="C21" s="8">
        <v>0</v>
      </c>
      <c r="D21" s="9">
        <f t="shared" si="21"/>
        <v>0</v>
      </c>
      <c r="E21" s="8"/>
      <c r="F21" s="8">
        <f t="shared" ref="F21:G21" si="25">+B21</f>
        <v>0</v>
      </c>
      <c r="G21" s="8">
        <f t="shared" si="25"/>
        <v>0</v>
      </c>
      <c r="H21" s="9">
        <f t="shared" si="23"/>
        <v>0</v>
      </c>
      <c r="I21" s="10">
        <f t="shared" si="24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26">+B20-B21</f>
        <v>0</v>
      </c>
      <c r="C22" s="12">
        <f t="shared" si="26"/>
        <v>0</v>
      </c>
      <c r="D22" s="13">
        <f>+IFERROR(C22/B22,0)</f>
        <v>0</v>
      </c>
      <c r="E22" s="12">
        <f t="shared" ref="E22:G22" si="27">+E20-E21</f>
        <v>0</v>
      </c>
      <c r="F22" s="12">
        <f t="shared" si="27"/>
        <v>0</v>
      </c>
      <c r="G22" s="12">
        <f t="shared" si="27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+Hoja1!B7</f>
        <v>0</v>
      </c>
      <c r="C24" s="8">
        <v>0</v>
      </c>
      <c r="D24" s="9">
        <f t="shared" ref="D24:D25" si="28">+IFERROR((C24/B24),0)</f>
        <v>0</v>
      </c>
      <c r="E24" s="8"/>
      <c r="F24" s="8">
        <f t="shared" ref="F24:G24" si="29">+B24</f>
        <v>0</v>
      </c>
      <c r="G24" s="8">
        <f t="shared" si="29"/>
        <v>0</v>
      </c>
      <c r="H24" s="9">
        <f t="shared" ref="H24:H25" si="30">+IFERROR((G24/F24),0)</f>
        <v>0</v>
      </c>
      <c r="I24" s="10">
        <f t="shared" ref="I24:I25" si="31">E24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+Hoja1!B15</f>
        <v>0</v>
      </c>
      <c r="C25" s="8">
        <v>0</v>
      </c>
      <c r="D25" s="9">
        <f t="shared" si="28"/>
        <v>0</v>
      </c>
      <c r="E25" s="8"/>
      <c r="F25" s="8">
        <f t="shared" ref="F25:G25" si="32">+B25</f>
        <v>0</v>
      </c>
      <c r="G25" s="8">
        <f t="shared" si="32"/>
        <v>0</v>
      </c>
      <c r="H25" s="9">
        <f t="shared" si="30"/>
        <v>0</v>
      </c>
      <c r="I25" s="10">
        <f t="shared" si="31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33">+B24-B25</f>
        <v>0</v>
      </c>
      <c r="C26" s="12">
        <f t="shared" si="33"/>
        <v>0</v>
      </c>
      <c r="D26" s="13">
        <f>+IFERROR(C26/B26,0)</f>
        <v>0</v>
      </c>
      <c r="E26" s="12">
        <f t="shared" ref="E26:G26" si="34">+E24-E25</f>
        <v>0</v>
      </c>
      <c r="F26" s="12">
        <f t="shared" si="34"/>
        <v>0</v>
      </c>
      <c r="G26" s="12">
        <f t="shared" si="34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82.25</v>
      </c>
      <c r="C28" s="12">
        <f>C10+C14+C18+C22</f>
        <v>0</v>
      </c>
      <c r="D28" s="13">
        <f>+IFERROR((C28/B28),0)</f>
        <v>0</v>
      </c>
      <c r="E28" s="12">
        <f t="shared" ref="E28:G28" si="35">E10+E14+E18+E22</f>
        <v>0</v>
      </c>
      <c r="F28" s="12">
        <f t="shared" si="35"/>
        <v>82.25</v>
      </c>
      <c r="G28" s="12">
        <f t="shared" si="35"/>
        <v>0</v>
      </c>
      <c r="H28" s="13">
        <f>+IFERROR((G28/F28),0)</f>
        <v>0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+Hoja1!B19</f>
        <v>375.97</v>
      </c>
      <c r="C30" s="17">
        <v>0</v>
      </c>
      <c r="D30" s="13">
        <f>+IFERROR((C30/B30),0)</f>
        <v>0</v>
      </c>
      <c r="E30" s="8"/>
      <c r="F30" s="18">
        <f t="shared" ref="F30:G30" si="36">B30</f>
        <v>375.97</v>
      </c>
      <c r="G30" s="18">
        <f t="shared" si="36"/>
        <v>0</v>
      </c>
      <c r="H30" s="13">
        <f>+IFERROR((G30/F30),0)</f>
        <v>0</v>
      </c>
      <c r="I30" s="19">
        <f>E30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+Hoja1!B20</f>
        <v>515.97</v>
      </c>
      <c r="C32" s="17">
        <v>0</v>
      </c>
      <c r="D32" s="13">
        <f>+IFERROR((C32/B32),0)</f>
        <v>0</v>
      </c>
      <c r="E32" s="8"/>
      <c r="F32" s="18">
        <f t="shared" ref="F32:G32" si="37">B32</f>
        <v>515.97</v>
      </c>
      <c r="G32" s="18">
        <f t="shared" si="37"/>
        <v>0</v>
      </c>
      <c r="H32" s="13">
        <f>+IFERROR((G32/F32),0)</f>
        <v>0</v>
      </c>
      <c r="I32" s="19">
        <f>E32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39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+Hoja1!K3</f>
        <v>110</v>
      </c>
      <c r="C8" s="8"/>
      <c r="D8" s="9">
        <f t="shared" ref="D8:D9" si="0">+IFERROR((C8/B8),0)</f>
        <v>0</v>
      </c>
      <c r="E8" s="8"/>
      <c r="F8" s="8">
        <f>+SEP!B8+SEP!F8</f>
        <v>840</v>
      </c>
      <c r="G8" s="8">
        <f>+SEP!C8+SEP!G8</f>
        <v>213</v>
      </c>
      <c r="H8" s="9">
        <f t="shared" ref="H8:H9" si="1">+IFERROR((G8/F8),0)</f>
        <v>0.25357142857142856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+Hoja1!K11</f>
        <v>13.2</v>
      </c>
      <c r="C9" s="8"/>
      <c r="D9" s="9">
        <f t="shared" si="0"/>
        <v>0</v>
      </c>
      <c r="E9" s="8"/>
      <c r="F9" s="8">
        <f>+SEP!B9+SEP!F9</f>
        <v>100.8</v>
      </c>
      <c r="G9" s="8">
        <f>+SEP!C9+SEP!G9</f>
        <v>317</v>
      </c>
      <c r="H9" s="9">
        <f t="shared" si="1"/>
        <v>3.1448412698412698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96.8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739.2</v>
      </c>
      <c r="G10" s="12">
        <f t="shared" si="3"/>
        <v>-104</v>
      </c>
      <c r="H10" s="13">
        <f>+IFERROR(G10/F10,0)</f>
        <v>-0.14069264069264067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+Hoja1!K4</f>
        <v>22</v>
      </c>
      <c r="C12" s="8"/>
      <c r="D12" s="9">
        <f t="shared" ref="D12:D13" si="4">+IFERROR((C12/B12),0)</f>
        <v>0</v>
      </c>
      <c r="E12" s="8"/>
      <c r="F12" s="8">
        <f>+SEP!B12+SEP!F12</f>
        <v>168</v>
      </c>
      <c r="G12" s="8">
        <f>+SEP!C12+SEP!G12</f>
        <v>0</v>
      </c>
      <c r="H12" s="9">
        <f t="shared" ref="H12:H13" si="5">+IFERROR((G12/F12),0)</f>
        <v>0</v>
      </c>
      <c r="I12" s="10">
        <f>E12+JUL!I12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+Hoja1!K12</f>
        <v>11.55</v>
      </c>
      <c r="C13" s="8"/>
      <c r="D13" s="9">
        <f t="shared" si="4"/>
        <v>0</v>
      </c>
      <c r="E13" s="8"/>
      <c r="F13" s="8">
        <f>+SEP!B13+SEP!F13</f>
        <v>88.2</v>
      </c>
      <c r="G13" s="8">
        <f>+SEP!C13+SEP!G13</f>
        <v>0</v>
      </c>
      <c r="H13" s="9">
        <f t="shared" si="5"/>
        <v>0</v>
      </c>
      <c r="I13" s="10">
        <f>E13+JUL!I13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10.45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79.8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+Hoja1!K5</f>
        <v>22</v>
      </c>
      <c r="C16" s="8"/>
      <c r="D16" s="9">
        <f t="shared" ref="D16:D17" si="8">+IFERROR((C16/B16),0)</f>
        <v>0</v>
      </c>
      <c r="E16" s="8"/>
      <c r="F16" s="8">
        <f>+SEP!B16+SEP!F16</f>
        <v>168</v>
      </c>
      <c r="G16" s="8">
        <f>+SEP!C16+SEP!G16</f>
        <v>0</v>
      </c>
      <c r="H16" s="9">
        <f t="shared" ref="H16:H17" si="9">+IFERROR((G16/F16),0)</f>
        <v>0</v>
      </c>
      <c r="I16" s="10">
        <f>E16+JUL!I16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+Hoja1!K13</f>
        <v>0</v>
      </c>
      <c r="C17" s="8"/>
      <c r="D17" s="9">
        <f t="shared" si="8"/>
        <v>0</v>
      </c>
      <c r="E17" s="8"/>
      <c r="F17" s="8">
        <f>+SEP!B17+SEP!F17</f>
        <v>0</v>
      </c>
      <c r="G17" s="8">
        <f>+SEP!C17+SEP!G17</f>
        <v>0</v>
      </c>
      <c r="H17" s="9">
        <f t="shared" si="9"/>
        <v>0</v>
      </c>
      <c r="I17" s="10">
        <f>E17+JUL!I17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22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168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+Hoja1!K6</f>
        <v>0</v>
      </c>
      <c r="C20" s="8"/>
      <c r="D20" s="9">
        <f t="shared" ref="D20:D21" si="12">+IFERROR((C20/B20),0)</f>
        <v>0</v>
      </c>
      <c r="E20" s="8"/>
      <c r="F20" s="8">
        <f>+SEP!B20+SEP!F20</f>
        <v>0</v>
      </c>
      <c r="G20" s="8">
        <f>+SEP!C20+SEP!G20</f>
        <v>0</v>
      </c>
      <c r="H20" s="9">
        <f t="shared" ref="H20:H21" si="13">+IFERROR((G20/F20),0)</f>
        <v>0</v>
      </c>
      <c r="I20" s="10">
        <f>E20+JUL!I20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+Hoja1!K14</f>
        <v>0</v>
      </c>
      <c r="C21" s="8"/>
      <c r="D21" s="9">
        <f t="shared" si="12"/>
        <v>0</v>
      </c>
      <c r="E21" s="8"/>
      <c r="F21" s="8">
        <f>+SEP!B21+SEP!F21</f>
        <v>0</v>
      </c>
      <c r="G21" s="8">
        <f>+SEP!C21+SEP!G21</f>
        <v>0</v>
      </c>
      <c r="H21" s="9">
        <f t="shared" si="13"/>
        <v>0</v>
      </c>
      <c r="I21" s="10">
        <f>E21+JUL!I21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+Hoja1!K7</f>
        <v>0</v>
      </c>
      <c r="C24" s="8"/>
      <c r="D24" s="9">
        <f t="shared" ref="D24:D25" si="16">+IFERROR((C24/B24),0)</f>
        <v>0</v>
      </c>
      <c r="E24" s="8"/>
      <c r="F24" s="8">
        <f>+SEP!B24+SEP!F24</f>
        <v>0</v>
      </c>
      <c r="G24" s="8">
        <f>+SEP!C24+SEP!G24</f>
        <v>0</v>
      </c>
      <c r="H24" s="9">
        <f t="shared" ref="H24:H25" si="17">+IFERROR((G24/F24),0)</f>
        <v>0</v>
      </c>
      <c r="I24" s="10">
        <f>E24+JUL!I24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+Hoja1!K15</f>
        <v>0</v>
      </c>
      <c r="C25" s="8"/>
      <c r="D25" s="9">
        <f t="shared" si="16"/>
        <v>0</v>
      </c>
      <c r="E25" s="8"/>
      <c r="F25" s="8">
        <f>+SEP!B25+SEP!F25</f>
        <v>0</v>
      </c>
      <c r="G25" s="8">
        <f>+SEP!C25+SEP!G25</f>
        <v>0</v>
      </c>
      <c r="H25" s="9">
        <f t="shared" si="17"/>
        <v>0</v>
      </c>
      <c r="I25" s="10">
        <f>E25+JUL!I25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129.25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987</v>
      </c>
      <c r="G28" s="12">
        <f t="shared" si="20"/>
        <v>-104</v>
      </c>
      <c r="H28" s="13">
        <f>+IFERROR((G28/F28),0)</f>
        <v>-0.10536980749746708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+Hoja1!K19</f>
        <v>590.81000000000006</v>
      </c>
      <c r="C30" s="17"/>
      <c r="D30" s="13">
        <f>+IFERROR((C30/B30),0)</f>
        <v>0</v>
      </c>
      <c r="E30" s="8"/>
      <c r="F30" s="17">
        <f>+SEP!B30+SEP!F30</f>
        <v>4511.6399999999994</v>
      </c>
      <c r="G30" s="17">
        <f>+SEP!C30+SEP!G30</f>
        <v>66</v>
      </c>
      <c r="H30" s="13">
        <f>+IFERROR((G30/F30),0)</f>
        <v>1.4628826768093201E-2</v>
      </c>
      <c r="I30" s="19">
        <f>E30+SEP!I30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+Hoja1!K20</f>
        <v>810.81000000000006</v>
      </c>
      <c r="C32" s="17"/>
      <c r="D32" s="13">
        <f>+IFERROR((C32/B32),0)</f>
        <v>0</v>
      </c>
      <c r="E32" s="8"/>
      <c r="F32" s="17">
        <f>+SEP!B32+SEP!F32</f>
        <v>6191.6400000000021</v>
      </c>
      <c r="G32" s="17">
        <f>+SEP!C32+SEP!G32</f>
        <v>1328</v>
      </c>
      <c r="H32" s="13">
        <f>+IFERROR((G32/F32),0)</f>
        <v>0.21448275416529378</v>
      </c>
      <c r="I32" s="19">
        <f>E32+SEP!I32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10" width="11.42578125" customWidth="1"/>
    <col min="11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40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>
        <v>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+Hoja1!L3</f>
        <v>80</v>
      </c>
      <c r="C8" s="8"/>
      <c r="D8" s="9">
        <f t="shared" ref="D8:D9" si="0">+IFERROR((C8/B8),0)</f>
        <v>0</v>
      </c>
      <c r="E8" s="8"/>
      <c r="F8" s="8">
        <f>+OCT!B8+OCT!F8</f>
        <v>950</v>
      </c>
      <c r="G8" s="8">
        <f>+OCT!C8+OCT!G8</f>
        <v>213</v>
      </c>
      <c r="H8" s="9">
        <f t="shared" ref="H8:H9" si="1">+IFERROR((G8/F8),0)</f>
        <v>0.22421052631578947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+Hoja1!L11</f>
        <v>9.6</v>
      </c>
      <c r="C9" s="8"/>
      <c r="D9" s="9">
        <f t="shared" si="0"/>
        <v>0</v>
      </c>
      <c r="E9" s="8"/>
      <c r="F9" s="8">
        <f>+OCT!B9+OCT!F9</f>
        <v>114</v>
      </c>
      <c r="G9" s="8">
        <f>+OCT!C9+OCT!G9</f>
        <v>317</v>
      </c>
      <c r="H9" s="9">
        <f t="shared" si="1"/>
        <v>2.7807017543859649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70.400000000000006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836</v>
      </c>
      <c r="G10" s="12">
        <f t="shared" si="3"/>
        <v>-104</v>
      </c>
      <c r="H10" s="13">
        <f>+IFERROR(G10/F10,0)</f>
        <v>-0.12440191387559808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+Hoja1!L4</f>
        <v>16</v>
      </c>
      <c r="C12" s="8"/>
      <c r="D12" s="9">
        <f t="shared" ref="D12:D13" si="4">+IFERROR((C12/B12),0)</f>
        <v>0</v>
      </c>
      <c r="E12" s="8"/>
      <c r="F12" s="8">
        <f>+OCT!B12+OCT!F12</f>
        <v>190</v>
      </c>
      <c r="G12" s="8">
        <f>+OCT!C12+OCT!G12</f>
        <v>0</v>
      </c>
      <c r="H12" s="9">
        <f t="shared" ref="H12:H13" si="5">+IFERROR((G12/F12),0)</f>
        <v>0</v>
      </c>
      <c r="I12" s="10">
        <f>E12+JUL!I12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+Hoja1!L12</f>
        <v>8.4</v>
      </c>
      <c r="C13" s="8"/>
      <c r="D13" s="9">
        <f t="shared" si="4"/>
        <v>0</v>
      </c>
      <c r="E13" s="8"/>
      <c r="F13" s="8">
        <f>+OCT!B13+OCT!F13</f>
        <v>99.75</v>
      </c>
      <c r="G13" s="8">
        <f>+OCT!C13+OCT!G13</f>
        <v>0</v>
      </c>
      <c r="H13" s="9">
        <f t="shared" si="5"/>
        <v>0</v>
      </c>
      <c r="I13" s="10">
        <f>E13+JUL!I13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7.6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90.25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+Hoja1!L5</f>
        <v>16</v>
      </c>
      <c r="C16" s="8"/>
      <c r="D16" s="9">
        <f t="shared" ref="D16:D17" si="8">+IFERROR((C16/B16),0)</f>
        <v>0</v>
      </c>
      <c r="E16" s="8"/>
      <c r="F16" s="8">
        <f>+OCT!B16+OCT!F16</f>
        <v>190</v>
      </c>
      <c r="G16" s="8">
        <f>+OCT!C16+OCT!G16</f>
        <v>0</v>
      </c>
      <c r="H16" s="9">
        <f t="shared" ref="H16:H17" si="9">+IFERROR((G16/F16),0)</f>
        <v>0</v>
      </c>
      <c r="I16" s="10">
        <f>E16+JUL!I16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+Hoja1!L13</f>
        <v>0</v>
      </c>
      <c r="C17" s="8"/>
      <c r="D17" s="9">
        <f t="shared" si="8"/>
        <v>0</v>
      </c>
      <c r="E17" s="8"/>
      <c r="F17" s="8">
        <f>+OCT!B17+OCT!F17</f>
        <v>0</v>
      </c>
      <c r="G17" s="8">
        <f>+OCT!C17+OCT!G17</f>
        <v>0</v>
      </c>
      <c r="H17" s="9">
        <f t="shared" si="9"/>
        <v>0</v>
      </c>
      <c r="I17" s="10">
        <f>E17+JUL!I17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16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190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+Hoja1!L6</f>
        <v>0</v>
      </c>
      <c r="C20" s="8"/>
      <c r="D20" s="9">
        <f t="shared" ref="D20:D21" si="12">+IFERROR((C20/B20),0)</f>
        <v>0</v>
      </c>
      <c r="E20" s="8"/>
      <c r="F20" s="8">
        <f>+OCT!B20+OCT!F20</f>
        <v>0</v>
      </c>
      <c r="G20" s="8">
        <f>+OCT!C20+OCT!G20</f>
        <v>0</v>
      </c>
      <c r="H20" s="9">
        <f t="shared" ref="H20:H21" si="13">+IFERROR((G20/F20),0)</f>
        <v>0</v>
      </c>
      <c r="I20" s="10">
        <f>E20+JUL!I20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+Hoja1!L14</f>
        <v>0</v>
      </c>
      <c r="C21" s="8"/>
      <c r="D21" s="9">
        <f t="shared" si="12"/>
        <v>0</v>
      </c>
      <c r="E21" s="8"/>
      <c r="F21" s="8">
        <f>+OCT!B21+OCT!F21</f>
        <v>0</v>
      </c>
      <c r="G21" s="8">
        <f>+OCT!C21+OCT!G21</f>
        <v>0</v>
      </c>
      <c r="H21" s="9">
        <f t="shared" si="13"/>
        <v>0</v>
      </c>
      <c r="I21" s="10">
        <f>E21+JUL!I21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+Hoja1!L7</f>
        <v>0</v>
      </c>
      <c r="C24" s="8"/>
      <c r="D24" s="9">
        <f t="shared" ref="D24:D25" si="16">+IFERROR((C24/B24),0)</f>
        <v>0</v>
      </c>
      <c r="E24" s="8"/>
      <c r="F24" s="8">
        <f>+OCT!B24+OCT!F24</f>
        <v>0</v>
      </c>
      <c r="G24" s="8">
        <f>+OCT!C24+OCT!G24</f>
        <v>0</v>
      </c>
      <c r="H24" s="9">
        <f t="shared" ref="H24:H25" si="17">+IFERROR((G24/F24),0)</f>
        <v>0</v>
      </c>
      <c r="I24" s="10">
        <f>E24+JUL!I24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+Hoja1!L15</f>
        <v>0</v>
      </c>
      <c r="C25" s="8"/>
      <c r="D25" s="9">
        <f t="shared" si="16"/>
        <v>0</v>
      </c>
      <c r="E25" s="8"/>
      <c r="F25" s="8">
        <f>+OCT!B25+OCT!F25</f>
        <v>0</v>
      </c>
      <c r="G25" s="8">
        <f>+OCT!C25+OCT!G25</f>
        <v>0</v>
      </c>
      <c r="H25" s="9">
        <f t="shared" si="17"/>
        <v>0</v>
      </c>
      <c r="I25" s="10">
        <f>E25+JUL!I25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94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1116.25</v>
      </c>
      <c r="G28" s="12">
        <f t="shared" si="20"/>
        <v>-104</v>
      </c>
      <c r="H28" s="13">
        <f>+IFERROR((G28/F28),0)</f>
        <v>-9.3169092945128776E-2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+Hoja1!L19</f>
        <v>429.68</v>
      </c>
      <c r="C30" s="17"/>
      <c r="D30" s="13">
        <f>+IFERROR((C30/B30),0)</f>
        <v>0</v>
      </c>
      <c r="E30" s="8"/>
      <c r="F30" s="17">
        <f>+OCT!B30+OCT!F30</f>
        <v>5102.45</v>
      </c>
      <c r="G30" s="17">
        <f>+OCT!C30+OCT!G30</f>
        <v>66</v>
      </c>
      <c r="H30" s="13">
        <f>+IFERROR((G30/F30),0)</f>
        <v>1.2934962615998198E-2</v>
      </c>
      <c r="I30" s="19">
        <f>E30+OCT!I30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+Hoja1!L20</f>
        <v>589.68000000000006</v>
      </c>
      <c r="C32" s="17"/>
      <c r="D32" s="13">
        <f>+IFERROR((C32/B32),0)</f>
        <v>0</v>
      </c>
      <c r="E32" s="8"/>
      <c r="F32" s="17">
        <f>+OCT!B32+OCT!F32</f>
        <v>7002.4500000000025</v>
      </c>
      <c r="G32" s="17">
        <f>+OCT!C32+OCT!G32</f>
        <v>1328</v>
      </c>
      <c r="H32" s="13">
        <f>+IFERROR((G32/F32),0)</f>
        <v>0.18964790894615449</v>
      </c>
      <c r="I32" s="19">
        <f>E32+OCT!I32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41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+Hoja1!M3</f>
        <v>50</v>
      </c>
      <c r="C8" s="8"/>
      <c r="D8" s="9">
        <f t="shared" ref="D8:D9" si="0">+IFERROR((C8/B8),0)</f>
        <v>0</v>
      </c>
      <c r="E8" s="8"/>
      <c r="F8" s="8">
        <f>+NOV!F8+DIC!B8</f>
        <v>1000</v>
      </c>
      <c r="G8" s="8">
        <f>+NOV!C8+NOV!G8</f>
        <v>213</v>
      </c>
      <c r="H8" s="9">
        <f t="shared" ref="H8:H9" si="1">+IFERROR((G8/F8),0)</f>
        <v>0.21299999999999999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+Hoja1!M11</f>
        <v>6</v>
      </c>
      <c r="C9" s="8"/>
      <c r="D9" s="9">
        <f t="shared" si="0"/>
        <v>0</v>
      </c>
      <c r="E9" s="8"/>
      <c r="F9" s="8">
        <f>+NOV!F9+DIC!B9</f>
        <v>120</v>
      </c>
      <c r="G9" s="8">
        <f>+NOV!C9+NOV!G9</f>
        <v>317</v>
      </c>
      <c r="H9" s="9">
        <f t="shared" si="1"/>
        <v>2.6416666666666666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44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880</v>
      </c>
      <c r="G10" s="12">
        <f t="shared" si="3"/>
        <v>-104</v>
      </c>
      <c r="H10" s="13">
        <f>+IFERROR(G10/F10,0)</f>
        <v>-0.11818181818181818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+Hoja1!M4</f>
        <v>10</v>
      </c>
      <c r="C12" s="8"/>
      <c r="D12" s="9">
        <f t="shared" ref="D12:D13" si="4">+IFERROR((C12/B12),0)</f>
        <v>0</v>
      </c>
      <c r="E12" s="8"/>
      <c r="F12" s="8">
        <f>+NOV!F12+DIC!B12</f>
        <v>200</v>
      </c>
      <c r="G12" s="8">
        <f>+NOV!C12+NOV!G12</f>
        <v>0</v>
      </c>
      <c r="H12" s="9">
        <f t="shared" ref="H12:H13" si="5">+IFERROR((G12/F12),0)</f>
        <v>0</v>
      </c>
      <c r="I12" s="10">
        <f>E12+JUL!I12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+Hoja1!M12</f>
        <v>5.25</v>
      </c>
      <c r="C13" s="8"/>
      <c r="D13" s="9">
        <f t="shared" si="4"/>
        <v>0</v>
      </c>
      <c r="E13" s="8"/>
      <c r="F13" s="8">
        <f>+NOV!F13+DIC!B13</f>
        <v>105</v>
      </c>
      <c r="G13" s="8">
        <f>+NOV!C13+NOV!G13</f>
        <v>0</v>
      </c>
      <c r="H13" s="9">
        <f t="shared" si="5"/>
        <v>0</v>
      </c>
      <c r="I13" s="10">
        <f>E13+JUL!I13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4.75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95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+Hoja1!M5</f>
        <v>10</v>
      </c>
      <c r="C16" s="8"/>
      <c r="D16" s="9">
        <f t="shared" ref="D16:D17" si="8">+IFERROR((C16/B16),0)</f>
        <v>0</v>
      </c>
      <c r="E16" s="8"/>
      <c r="F16" s="8">
        <f>+NOV!F16+DIC!B16</f>
        <v>200</v>
      </c>
      <c r="G16" s="8">
        <f>+NOV!C16+NOV!G16</f>
        <v>0</v>
      </c>
      <c r="H16" s="9">
        <f t="shared" ref="H16:H17" si="9">+IFERROR((G16/F16),0)</f>
        <v>0</v>
      </c>
      <c r="I16" s="10">
        <f>E16+JUL!I16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+Hoja1!M13</f>
        <v>0</v>
      </c>
      <c r="C17" s="8"/>
      <c r="D17" s="9">
        <f t="shared" si="8"/>
        <v>0</v>
      </c>
      <c r="E17" s="8"/>
      <c r="F17" s="8">
        <f>+NOV!F17+DIC!B17</f>
        <v>0</v>
      </c>
      <c r="G17" s="8">
        <f>+NOV!C17+NOV!G17</f>
        <v>0</v>
      </c>
      <c r="H17" s="9">
        <f t="shared" si="9"/>
        <v>0</v>
      </c>
      <c r="I17" s="10">
        <f>E17+JUL!I17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10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200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+Hoja1!M6</f>
        <v>0</v>
      </c>
      <c r="C20" s="8"/>
      <c r="D20" s="9">
        <f t="shared" ref="D20:D21" si="12">+IFERROR((C20/B20),0)</f>
        <v>0</v>
      </c>
      <c r="E20" s="8"/>
      <c r="F20" s="8">
        <f>+NOV!F20+DIC!B20</f>
        <v>0</v>
      </c>
      <c r="G20" s="8">
        <f>+NOV!C20+NOV!G20</f>
        <v>0</v>
      </c>
      <c r="H20" s="9">
        <f t="shared" ref="H20:H21" si="13">+IFERROR((G20/F20),0)</f>
        <v>0</v>
      </c>
      <c r="I20" s="10">
        <f>E20+JUL!I20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+Hoja1!M14</f>
        <v>0</v>
      </c>
      <c r="C21" s="8"/>
      <c r="D21" s="9">
        <f t="shared" si="12"/>
        <v>0</v>
      </c>
      <c r="E21" s="8"/>
      <c r="F21" s="8">
        <f>+NOV!F21+DIC!B21</f>
        <v>0</v>
      </c>
      <c r="G21" s="8">
        <f>+NOV!C21+NOV!G21</f>
        <v>0</v>
      </c>
      <c r="H21" s="9">
        <f t="shared" si="13"/>
        <v>0</v>
      </c>
      <c r="I21" s="10">
        <f>E21+JUL!I21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+Hoja1!M7</f>
        <v>0</v>
      </c>
      <c r="C24" s="8"/>
      <c r="D24" s="9">
        <f t="shared" ref="D24:D25" si="16">+IFERROR((C24/B24),0)</f>
        <v>0</v>
      </c>
      <c r="E24" s="8"/>
      <c r="F24" s="8">
        <f>+NOV!F24+DIC!B24</f>
        <v>0</v>
      </c>
      <c r="G24" s="8">
        <f>+NOV!C24+NOV!G24</f>
        <v>0</v>
      </c>
      <c r="H24" s="9">
        <f t="shared" ref="H24:H25" si="17">+IFERROR((G24/F24),0)</f>
        <v>0</v>
      </c>
      <c r="I24" s="10">
        <f>E24+JUL!I24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+Hoja1!M15</f>
        <v>0</v>
      </c>
      <c r="C25" s="8"/>
      <c r="D25" s="9">
        <f t="shared" si="16"/>
        <v>0</v>
      </c>
      <c r="E25" s="8"/>
      <c r="F25" s="8">
        <f>+NOV!F25+DIC!B25</f>
        <v>0</v>
      </c>
      <c r="G25" s="8">
        <f>+NOV!C25+NOV!G25</f>
        <v>0</v>
      </c>
      <c r="H25" s="9">
        <f t="shared" si="17"/>
        <v>0</v>
      </c>
      <c r="I25" s="10">
        <f>E25+JUL!I25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58.75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1175</v>
      </c>
      <c r="G28" s="12">
        <f t="shared" si="20"/>
        <v>-104</v>
      </c>
      <c r="H28" s="13">
        <f>+IFERROR((G28/F28),0)</f>
        <v>-8.851063829787234E-2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+Hoja1!M19</f>
        <v>268.55</v>
      </c>
      <c r="C30" s="17"/>
      <c r="D30" s="13">
        <f>+IFERROR((C30/B30),0)</f>
        <v>0</v>
      </c>
      <c r="E30" s="8"/>
      <c r="F30" s="17">
        <f>+NOV!F30+DIC!B30</f>
        <v>5371</v>
      </c>
      <c r="G30" s="17">
        <f>+NOV!C30+NOV!G30</f>
        <v>66</v>
      </c>
      <c r="H30" s="13">
        <f>+IFERROR((G30/F30),0)</f>
        <v>1.2288214485198286E-2</v>
      </c>
      <c r="I30" s="19">
        <f>E30+NOV!I30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+Hoja1!M20</f>
        <v>368.55</v>
      </c>
      <c r="C32" s="17"/>
      <c r="D32" s="13">
        <f>+IFERROR((C32/B32),0)</f>
        <v>0</v>
      </c>
      <c r="E32" s="8"/>
      <c r="F32" s="17">
        <f>+NOV!F32+DIC!B32</f>
        <v>7371.0000000000027</v>
      </c>
      <c r="G32" s="17">
        <f>+NOV!C32+NOV!G32</f>
        <v>1328</v>
      </c>
      <c r="H32" s="13">
        <f>+IFERROR((G32/F32),0)</f>
        <v>0.18016551349884677</v>
      </c>
      <c r="I32" s="19">
        <f>E32+NOV!I32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1000"/>
  <sheetViews>
    <sheetView workbookViewId="0"/>
  </sheetViews>
  <sheetFormatPr baseColWidth="10" defaultColWidth="12.5703125" defaultRowHeight="15" customHeight="1" x14ac:dyDescent="0.2"/>
  <cols>
    <col min="1" max="26" width="10.5703125" customWidth="1"/>
  </cols>
  <sheetData>
    <row r="1" spans="1:26" ht="12.75" customHeight="1" x14ac:dyDescent="0.2"/>
    <row r="2" spans="1:26" ht="12.75" customHeight="1" x14ac:dyDescent="0.2">
      <c r="A2" s="26" t="s">
        <v>42</v>
      </c>
      <c r="B2" s="27" t="s">
        <v>43</v>
      </c>
      <c r="C2" s="27" t="s">
        <v>44</v>
      </c>
      <c r="D2" s="27" t="s">
        <v>45</v>
      </c>
      <c r="E2" s="27" t="s">
        <v>46</v>
      </c>
      <c r="F2" s="27" t="s">
        <v>47</v>
      </c>
      <c r="G2" s="27" t="s">
        <v>48</v>
      </c>
      <c r="H2" s="27" t="s">
        <v>49</v>
      </c>
      <c r="I2" s="27" t="s">
        <v>50</v>
      </c>
      <c r="J2" s="27" t="s">
        <v>51</v>
      </c>
      <c r="K2" s="27" t="s">
        <v>52</v>
      </c>
      <c r="L2" s="27" t="s">
        <v>53</v>
      </c>
      <c r="M2" s="27" t="s">
        <v>54</v>
      </c>
      <c r="N2" s="27" t="s">
        <v>55</v>
      </c>
    </row>
    <row r="3" spans="1:26" ht="12.75" customHeight="1" x14ac:dyDescent="0.2">
      <c r="A3" s="28" t="s">
        <v>56</v>
      </c>
      <c r="B3" s="29">
        <v>70</v>
      </c>
      <c r="C3" s="29">
        <v>80</v>
      </c>
      <c r="D3" s="29">
        <v>100</v>
      </c>
      <c r="E3" s="29">
        <v>80</v>
      </c>
      <c r="F3" s="29">
        <v>80</v>
      </c>
      <c r="G3" s="29">
        <v>80</v>
      </c>
      <c r="H3" s="29">
        <v>90</v>
      </c>
      <c r="I3" s="29">
        <v>80</v>
      </c>
      <c r="J3" s="29">
        <v>100</v>
      </c>
      <c r="K3" s="29">
        <v>110</v>
      </c>
      <c r="L3" s="29">
        <v>80</v>
      </c>
      <c r="M3" s="29">
        <v>50</v>
      </c>
      <c r="N3" s="29">
        <v>1000</v>
      </c>
    </row>
    <row r="4" spans="1:26" ht="12.75" customHeight="1" x14ac:dyDescent="0.2">
      <c r="A4" s="28" t="s">
        <v>57</v>
      </c>
      <c r="B4" s="29">
        <v>14.000000000000002</v>
      </c>
      <c r="C4" s="29">
        <v>16</v>
      </c>
      <c r="D4" s="29">
        <v>20</v>
      </c>
      <c r="E4" s="29">
        <v>16</v>
      </c>
      <c r="F4" s="29">
        <v>16</v>
      </c>
      <c r="G4" s="29">
        <v>16</v>
      </c>
      <c r="H4" s="29">
        <v>18</v>
      </c>
      <c r="I4" s="29">
        <v>16</v>
      </c>
      <c r="J4" s="29">
        <v>20</v>
      </c>
      <c r="K4" s="29">
        <v>22</v>
      </c>
      <c r="L4" s="29">
        <v>16</v>
      </c>
      <c r="M4" s="29">
        <v>10</v>
      </c>
      <c r="N4" s="29">
        <v>200</v>
      </c>
    </row>
    <row r="5" spans="1:26" ht="12.75" customHeight="1" x14ac:dyDescent="0.2">
      <c r="A5" s="28" t="s">
        <v>58</v>
      </c>
      <c r="B5" s="29">
        <v>14.000000000000002</v>
      </c>
      <c r="C5" s="29">
        <v>16</v>
      </c>
      <c r="D5" s="29">
        <v>20</v>
      </c>
      <c r="E5" s="29">
        <v>16</v>
      </c>
      <c r="F5" s="29">
        <v>16</v>
      </c>
      <c r="G5" s="29">
        <v>16</v>
      </c>
      <c r="H5" s="29">
        <v>18</v>
      </c>
      <c r="I5" s="29">
        <v>16</v>
      </c>
      <c r="J5" s="29">
        <v>20</v>
      </c>
      <c r="K5" s="29">
        <v>22</v>
      </c>
      <c r="L5" s="29">
        <v>16</v>
      </c>
      <c r="M5" s="29">
        <v>10</v>
      </c>
      <c r="N5" s="29">
        <v>200</v>
      </c>
    </row>
    <row r="6" spans="1:26" ht="12.75" customHeight="1" x14ac:dyDescent="0.2">
      <c r="A6" s="28" t="s">
        <v>59</v>
      </c>
      <c r="B6" s="29">
        <v>0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v>0</v>
      </c>
      <c r="L6" s="29">
        <v>0</v>
      </c>
      <c r="M6" s="29">
        <v>0</v>
      </c>
      <c r="N6" s="29">
        <v>0</v>
      </c>
    </row>
    <row r="7" spans="1:26" ht="12.75" customHeight="1" x14ac:dyDescent="0.2">
      <c r="A7" s="28" t="s">
        <v>60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9">
        <v>0</v>
      </c>
      <c r="M7" s="29">
        <v>0</v>
      </c>
      <c r="N7" s="29">
        <v>0</v>
      </c>
    </row>
    <row r="8" spans="1:26" ht="12.75" customHeight="1" x14ac:dyDescent="0.2">
      <c r="A8" s="28" t="s">
        <v>61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  <c r="N8" s="29">
        <v>0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12.75" customHeight="1" x14ac:dyDescent="0.2">
      <c r="A9" s="30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26" ht="12.75" customHeight="1" x14ac:dyDescent="0.2">
      <c r="A10" s="32" t="s">
        <v>62</v>
      </c>
      <c r="B10" s="33" t="s">
        <v>43</v>
      </c>
      <c r="C10" s="33" t="s">
        <v>44</v>
      </c>
      <c r="D10" s="33" t="s">
        <v>45</v>
      </c>
      <c r="E10" s="33" t="s">
        <v>46</v>
      </c>
      <c r="F10" s="33" t="s">
        <v>47</v>
      </c>
      <c r="G10" s="33" t="s">
        <v>48</v>
      </c>
      <c r="H10" s="33" t="s">
        <v>49</v>
      </c>
      <c r="I10" s="33" t="s">
        <v>50</v>
      </c>
      <c r="J10" s="33" t="s">
        <v>51</v>
      </c>
      <c r="K10" s="33" t="s">
        <v>52</v>
      </c>
      <c r="L10" s="33" t="s">
        <v>53</v>
      </c>
      <c r="M10" s="33" t="s">
        <v>54</v>
      </c>
      <c r="N10" s="33" t="s">
        <v>55</v>
      </c>
    </row>
    <row r="11" spans="1:26" ht="12.75" customHeight="1" x14ac:dyDescent="0.2">
      <c r="A11" s="28" t="s">
        <v>56</v>
      </c>
      <c r="B11" s="29">
        <v>8.4</v>
      </c>
      <c r="C11" s="29">
        <v>9.6</v>
      </c>
      <c r="D11" s="29">
        <v>12</v>
      </c>
      <c r="E11" s="29">
        <v>9.6</v>
      </c>
      <c r="F11" s="29">
        <v>9.6</v>
      </c>
      <c r="G11" s="29">
        <v>9.6</v>
      </c>
      <c r="H11" s="29">
        <v>10.799999999999999</v>
      </c>
      <c r="I11" s="29">
        <v>9.6</v>
      </c>
      <c r="J11" s="29">
        <v>12</v>
      </c>
      <c r="K11" s="29">
        <v>13.2</v>
      </c>
      <c r="L11" s="29">
        <v>9.6</v>
      </c>
      <c r="M11" s="29">
        <v>6</v>
      </c>
      <c r="N11" s="29">
        <v>120</v>
      </c>
    </row>
    <row r="12" spans="1:26" ht="12.75" customHeight="1" x14ac:dyDescent="0.2">
      <c r="A12" s="28" t="s">
        <v>57</v>
      </c>
      <c r="B12" s="29">
        <v>7.3500000000000005</v>
      </c>
      <c r="C12" s="29">
        <v>8.4</v>
      </c>
      <c r="D12" s="29">
        <v>10.5</v>
      </c>
      <c r="E12" s="29">
        <v>8.4</v>
      </c>
      <c r="F12" s="29">
        <v>8.4</v>
      </c>
      <c r="G12" s="29">
        <v>8.4</v>
      </c>
      <c r="H12" s="29">
        <v>9.4499999999999993</v>
      </c>
      <c r="I12" s="29">
        <v>8.4</v>
      </c>
      <c r="J12" s="29">
        <v>10.5</v>
      </c>
      <c r="K12" s="29">
        <v>11.55</v>
      </c>
      <c r="L12" s="29">
        <v>8.4</v>
      </c>
      <c r="M12" s="29">
        <v>5.25</v>
      </c>
      <c r="N12" s="29">
        <v>105</v>
      </c>
    </row>
    <row r="13" spans="1:26" ht="12.75" customHeight="1" x14ac:dyDescent="0.2">
      <c r="A13" s="28" t="s">
        <v>58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</row>
    <row r="14" spans="1:26" ht="12.75" customHeight="1" x14ac:dyDescent="0.2">
      <c r="A14" s="28" t="s">
        <v>59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29">
        <v>0</v>
      </c>
    </row>
    <row r="15" spans="1:26" ht="12.75" customHeight="1" x14ac:dyDescent="0.2">
      <c r="A15" s="28" t="s">
        <v>60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</row>
    <row r="16" spans="1:26" ht="12.75" customHeight="1" x14ac:dyDescent="0.2">
      <c r="A16" s="28" t="s">
        <v>61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</row>
    <row r="17" spans="1:26" ht="12.75" customHeight="1" x14ac:dyDescent="0.2"/>
    <row r="18" spans="1:26" ht="12.75" customHeight="1" x14ac:dyDescent="0.2">
      <c r="A18" s="34" t="s">
        <v>63</v>
      </c>
      <c r="B18" s="35" t="s">
        <v>43</v>
      </c>
      <c r="C18" s="35" t="s">
        <v>44</v>
      </c>
      <c r="D18" s="35" t="s">
        <v>45</v>
      </c>
      <c r="E18" s="35" t="s">
        <v>46</v>
      </c>
      <c r="F18" s="35" t="s">
        <v>47</v>
      </c>
      <c r="G18" s="35" t="s">
        <v>48</v>
      </c>
      <c r="H18" s="35" t="s">
        <v>49</v>
      </c>
      <c r="I18" s="35" t="s">
        <v>50</v>
      </c>
      <c r="J18" s="35" t="s">
        <v>51</v>
      </c>
      <c r="K18" s="35" t="s">
        <v>52</v>
      </c>
      <c r="L18" s="35" t="s">
        <v>53</v>
      </c>
      <c r="M18" s="35" t="s">
        <v>54</v>
      </c>
      <c r="N18" s="35" t="s">
        <v>55</v>
      </c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12.75" customHeight="1" x14ac:dyDescent="0.2">
      <c r="A19" s="28" t="s">
        <v>64</v>
      </c>
      <c r="B19" s="29">
        <v>375.97</v>
      </c>
      <c r="C19" s="29">
        <v>429.68</v>
      </c>
      <c r="D19" s="29">
        <v>537.1</v>
      </c>
      <c r="E19" s="29">
        <v>429.68</v>
      </c>
      <c r="F19" s="29">
        <v>429.68</v>
      </c>
      <c r="G19" s="29">
        <v>429.68</v>
      </c>
      <c r="H19" s="29">
        <v>483.39</v>
      </c>
      <c r="I19" s="29">
        <v>429.68</v>
      </c>
      <c r="J19" s="29">
        <v>537.1</v>
      </c>
      <c r="K19" s="29">
        <v>590.81000000000006</v>
      </c>
      <c r="L19" s="29">
        <v>429.68</v>
      </c>
      <c r="M19" s="29">
        <v>268.55</v>
      </c>
      <c r="N19" s="29">
        <v>5371</v>
      </c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12.75" customHeight="1" x14ac:dyDescent="0.2">
      <c r="A20" s="28" t="s">
        <v>30</v>
      </c>
      <c r="B20" s="29">
        <v>515.97</v>
      </c>
      <c r="C20" s="29">
        <v>589.68000000000006</v>
      </c>
      <c r="D20" s="29">
        <v>737.1</v>
      </c>
      <c r="E20" s="29">
        <v>589.68000000000006</v>
      </c>
      <c r="F20" s="29">
        <v>589.68000000000006</v>
      </c>
      <c r="G20" s="29">
        <v>589.68000000000006</v>
      </c>
      <c r="H20" s="29">
        <v>663.39</v>
      </c>
      <c r="I20" s="29">
        <v>589.68000000000006</v>
      </c>
      <c r="J20" s="29">
        <v>737.1</v>
      </c>
      <c r="K20" s="29">
        <v>810.81000000000006</v>
      </c>
      <c r="L20" s="29">
        <v>589.68000000000006</v>
      </c>
      <c r="M20" s="29">
        <v>368.55</v>
      </c>
      <c r="N20" s="29">
        <v>7371.0000000000027</v>
      </c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12.75" customHeight="1" x14ac:dyDescent="0.2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12.75" customHeight="1" x14ac:dyDescent="0.2"/>
    <row r="23" spans="1:26" ht="12.75" customHeight="1" x14ac:dyDescent="0.2"/>
    <row r="24" spans="1:26" ht="12.75" customHeight="1" x14ac:dyDescent="0.2"/>
    <row r="25" spans="1:26" ht="12.75" customHeight="1" x14ac:dyDescent="0.2"/>
    <row r="26" spans="1:26" ht="12.75" customHeight="1" x14ac:dyDescent="0.2"/>
    <row r="27" spans="1:26" ht="12.75" customHeight="1" x14ac:dyDescent="0.2"/>
    <row r="28" spans="1:26" ht="12.75" customHeight="1" x14ac:dyDescent="0.2"/>
    <row r="29" spans="1:26" ht="12.75" customHeight="1" x14ac:dyDescent="0.2"/>
    <row r="30" spans="1:26" ht="12.75" customHeight="1" x14ac:dyDescent="0.2"/>
    <row r="31" spans="1:26" ht="12.75" customHeight="1" x14ac:dyDescent="0.2"/>
    <row r="32" spans="1:26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31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+Hoja1!C3</f>
        <v>80</v>
      </c>
      <c r="C8" s="8">
        <v>47</v>
      </c>
      <c r="D8" s="9">
        <f t="shared" ref="D8:D9" si="0">+IFERROR((C8/B8),0)</f>
        <v>0.58750000000000002</v>
      </c>
      <c r="E8" s="8"/>
      <c r="F8" s="8">
        <f>+FEB!B8+ENE!F8</f>
        <v>150</v>
      </c>
      <c r="G8" s="8">
        <f>+FEB!C8+ENE!G8</f>
        <v>47</v>
      </c>
      <c r="H8" s="9">
        <f t="shared" ref="H8:H9" si="1">+IFERROR((G8/F8),0)</f>
        <v>0.31333333333333335</v>
      </c>
      <c r="I8" s="10">
        <f>E8+ENE!I8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+Hoja1!C11</f>
        <v>9.6</v>
      </c>
      <c r="C9" s="8">
        <v>118</v>
      </c>
      <c r="D9" s="9">
        <f t="shared" si="0"/>
        <v>12.291666666666668</v>
      </c>
      <c r="E9" s="8"/>
      <c r="F9" s="8">
        <f>+FEB!B9+ENE!F9</f>
        <v>18</v>
      </c>
      <c r="G9" s="8">
        <f>+FEB!C9+ENE!G9</f>
        <v>118</v>
      </c>
      <c r="H9" s="9">
        <f t="shared" si="1"/>
        <v>6.5555555555555554</v>
      </c>
      <c r="I9" s="10">
        <f>E9+ENE!I9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70.400000000000006</v>
      </c>
      <c r="C10" s="12">
        <f t="shared" si="2"/>
        <v>-71</v>
      </c>
      <c r="D10" s="13">
        <f>+IFERROR(C10/B10,0)</f>
        <v>-1.0085227272727273</v>
      </c>
      <c r="E10" s="12">
        <f t="shared" ref="E10:G10" si="3">+E8-E9</f>
        <v>0</v>
      </c>
      <c r="F10" s="12">
        <f t="shared" si="3"/>
        <v>132</v>
      </c>
      <c r="G10" s="12">
        <f t="shared" si="3"/>
        <v>-71</v>
      </c>
      <c r="H10" s="13">
        <f>+IFERROR(G10/F10,0)</f>
        <v>-0.53787878787878785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+Hoja1!C4</f>
        <v>16</v>
      </c>
      <c r="C12" s="8">
        <v>0</v>
      </c>
      <c r="D12" s="9">
        <f t="shared" ref="D12:D13" si="4">+IFERROR((C12/B12),0)</f>
        <v>0</v>
      </c>
      <c r="E12" s="8"/>
      <c r="F12" s="8">
        <f>+FEB!B12+ENE!F12</f>
        <v>30</v>
      </c>
      <c r="G12" s="8">
        <f>+FEB!C12+ENE!G12</f>
        <v>0</v>
      </c>
      <c r="H12" s="9">
        <f t="shared" ref="H12:H13" si="5">+IFERROR((G12/F12),0)</f>
        <v>0</v>
      </c>
      <c r="I12" s="10">
        <f>E12+ENE!I12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+Hoja1!C12</f>
        <v>8.4</v>
      </c>
      <c r="C13" s="8">
        <v>0</v>
      </c>
      <c r="D13" s="9">
        <f t="shared" si="4"/>
        <v>0</v>
      </c>
      <c r="E13" s="8"/>
      <c r="F13" s="8">
        <f>+FEB!B13+ENE!F13</f>
        <v>15.75</v>
      </c>
      <c r="G13" s="8">
        <f>+FEB!C13+ENE!G13</f>
        <v>0</v>
      </c>
      <c r="H13" s="9">
        <f t="shared" si="5"/>
        <v>0</v>
      </c>
      <c r="I13" s="10">
        <f>E13+ENE!I13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7.6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14.25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+Hoja1!C5</f>
        <v>16</v>
      </c>
      <c r="C16" s="8">
        <v>0</v>
      </c>
      <c r="D16" s="9">
        <f t="shared" ref="D16:D17" si="8">+IFERROR((C16/B16),0)</f>
        <v>0</v>
      </c>
      <c r="E16" s="8"/>
      <c r="F16" s="8">
        <f>+FEB!B16+ENE!F16</f>
        <v>30</v>
      </c>
      <c r="G16" s="8">
        <f>+FEB!C16+ENE!G16</f>
        <v>0</v>
      </c>
      <c r="H16" s="9">
        <f t="shared" ref="H16:H17" si="9">+IFERROR((G16/F16),0)</f>
        <v>0</v>
      </c>
      <c r="I16" s="10">
        <f>E16+ENE!I16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+Hoja1!C13</f>
        <v>0</v>
      </c>
      <c r="C17" s="8">
        <v>0</v>
      </c>
      <c r="D17" s="9">
        <f t="shared" si="8"/>
        <v>0</v>
      </c>
      <c r="E17" s="8"/>
      <c r="F17" s="8">
        <f>+FEB!B17+ENE!F17</f>
        <v>0</v>
      </c>
      <c r="G17" s="8">
        <f>+FEB!C17+ENE!G17</f>
        <v>0</v>
      </c>
      <c r="H17" s="9">
        <f t="shared" si="9"/>
        <v>0</v>
      </c>
      <c r="I17" s="10">
        <f>E17+ENE!I17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16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30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+Hoja1!C6</f>
        <v>0</v>
      </c>
      <c r="C20" s="8">
        <v>0</v>
      </c>
      <c r="D20" s="9">
        <f t="shared" ref="D20:D21" si="12">+IFERROR((C20/B20),0)</f>
        <v>0</v>
      </c>
      <c r="E20" s="8"/>
      <c r="F20" s="8">
        <f>+FEB!B20+ENE!F20</f>
        <v>0</v>
      </c>
      <c r="G20" s="8">
        <f>+FEB!C20+ENE!G20</f>
        <v>0</v>
      </c>
      <c r="H20" s="9">
        <f t="shared" ref="H20:H21" si="13">+IFERROR((G20/F20),0)</f>
        <v>0</v>
      </c>
      <c r="I20" s="10">
        <f>E20+ENE!I20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+Hoja1!C14</f>
        <v>0</v>
      </c>
      <c r="C21" s="8">
        <v>0</v>
      </c>
      <c r="D21" s="9">
        <f t="shared" si="12"/>
        <v>0</v>
      </c>
      <c r="E21" s="8"/>
      <c r="F21" s="8">
        <f>+FEB!B21+ENE!F21</f>
        <v>0</v>
      </c>
      <c r="G21" s="8">
        <f>+FEB!C21+ENE!G21</f>
        <v>0</v>
      </c>
      <c r="H21" s="9">
        <f t="shared" si="13"/>
        <v>0</v>
      </c>
      <c r="I21" s="10">
        <f>E21+ENE!I21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+Hoja1!C7</f>
        <v>0</v>
      </c>
      <c r="C24" s="8">
        <v>0</v>
      </c>
      <c r="D24" s="9">
        <f t="shared" ref="D24:D25" si="16">+IFERROR((C24/B24),0)</f>
        <v>0</v>
      </c>
      <c r="E24" s="8"/>
      <c r="F24" s="8">
        <f>+FEB!B24+ENE!F24</f>
        <v>0</v>
      </c>
      <c r="G24" s="8">
        <f>+FEB!C24+ENE!G24</f>
        <v>0</v>
      </c>
      <c r="H24" s="9">
        <f t="shared" ref="H24:H25" si="17">+IFERROR((G24/F24),0)</f>
        <v>0</v>
      </c>
      <c r="I24" s="10">
        <f>E24+ENE!I24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+Hoja1!C15</f>
        <v>0</v>
      </c>
      <c r="C25" s="8">
        <v>0</v>
      </c>
      <c r="D25" s="9">
        <f t="shared" si="16"/>
        <v>0</v>
      </c>
      <c r="E25" s="8"/>
      <c r="F25" s="8">
        <f>+FEB!B25+ENE!F25</f>
        <v>0</v>
      </c>
      <c r="G25" s="8">
        <f>+FEB!C25+ENE!G25</f>
        <v>0</v>
      </c>
      <c r="H25" s="9">
        <f t="shared" si="17"/>
        <v>0</v>
      </c>
      <c r="I25" s="10">
        <f>E25+ENE!I25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94</v>
      </c>
      <c r="C28" s="12">
        <f>C10+C14+C18+C22</f>
        <v>-71</v>
      </c>
      <c r="D28" s="13">
        <f>+IFERROR((C28/B28),0)</f>
        <v>-0.75531914893617025</v>
      </c>
      <c r="E28" s="12">
        <f t="shared" ref="E28:G28" si="20">E10+E14+E18+E22</f>
        <v>0</v>
      </c>
      <c r="F28" s="12">
        <f t="shared" si="20"/>
        <v>176.25</v>
      </c>
      <c r="G28" s="12">
        <f t="shared" si="20"/>
        <v>-71</v>
      </c>
      <c r="H28" s="13">
        <f>+IFERROR((G28/F28),0)</f>
        <v>-0.40283687943262414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+Hoja1!C19</f>
        <v>429.68</v>
      </c>
      <c r="C30" s="17">
        <v>0</v>
      </c>
      <c r="D30" s="13">
        <f>+IFERROR((C30/B30),0)</f>
        <v>0</v>
      </c>
      <c r="E30" s="8"/>
      <c r="F30" s="17">
        <f>+FEB!B30+ENE!F30</f>
        <v>805.65000000000009</v>
      </c>
      <c r="G30" s="17">
        <f>+FEB!C30+ENE!G30</f>
        <v>0</v>
      </c>
      <c r="H30" s="13">
        <f>+IFERROR((G30/F30),0)</f>
        <v>0</v>
      </c>
      <c r="I30" s="19">
        <f>E30+ENE!I30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+Hoja1!C20</f>
        <v>589.68000000000006</v>
      </c>
      <c r="C32" s="17">
        <v>150</v>
      </c>
      <c r="D32" s="13">
        <f>+IFERROR((C32/B32),0)</f>
        <v>0.25437525437525432</v>
      </c>
      <c r="E32" s="8"/>
      <c r="F32" s="17">
        <f>+FEB!B32+ENE!F32</f>
        <v>1105.6500000000001</v>
      </c>
      <c r="G32" s="17">
        <f>+FEB!C32+ENE!G32</f>
        <v>150</v>
      </c>
      <c r="H32" s="13">
        <f>+IFERROR((G32/F32),0)</f>
        <v>0.13566680233346898</v>
      </c>
      <c r="I32" s="19">
        <f>E32+ENE!I32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11" width="11.42578125" customWidth="1"/>
    <col min="12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32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2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+Hoja1!D3</f>
        <v>100</v>
      </c>
      <c r="C8" s="8">
        <v>7</v>
      </c>
      <c r="D8" s="9">
        <f t="shared" ref="D8:D9" si="0">+IFERROR((C8/B8),0)</f>
        <v>7.0000000000000007E-2</v>
      </c>
      <c r="E8" s="8"/>
      <c r="F8" s="8">
        <f>+FEB!B8+FEB!F8</f>
        <v>230</v>
      </c>
      <c r="G8" s="8">
        <f>+FEB!C8+FEB!G8</f>
        <v>94</v>
      </c>
      <c r="H8" s="9">
        <f t="shared" ref="H8:H9" si="1">+IFERROR((G8/F8),0)</f>
        <v>0.40869565217391307</v>
      </c>
      <c r="I8" s="10">
        <f>E8+FEB!I8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+Hoja1!D11</f>
        <v>12</v>
      </c>
      <c r="C9" s="8"/>
      <c r="D9" s="9">
        <f t="shared" si="0"/>
        <v>0</v>
      </c>
      <c r="E9" s="8"/>
      <c r="F9" s="8">
        <f>+FEB!B9+FEB!F9</f>
        <v>27.6</v>
      </c>
      <c r="G9" s="8">
        <f>+FEB!C9+FEB!G9</f>
        <v>236</v>
      </c>
      <c r="H9" s="9">
        <f t="shared" si="1"/>
        <v>8.5507246376811583</v>
      </c>
      <c r="I9" s="10">
        <f>E9+FEB!I9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88</v>
      </c>
      <c r="C10" s="12">
        <f t="shared" si="2"/>
        <v>7</v>
      </c>
      <c r="D10" s="13">
        <f>+IFERROR(C10/B10,0)</f>
        <v>7.9545454545454544E-2</v>
      </c>
      <c r="E10" s="12">
        <f t="shared" ref="E10:G10" si="3">+E8-E9</f>
        <v>0</v>
      </c>
      <c r="F10" s="12">
        <f t="shared" si="3"/>
        <v>202.4</v>
      </c>
      <c r="G10" s="12">
        <f t="shared" si="3"/>
        <v>-142</v>
      </c>
      <c r="H10" s="13">
        <f>+IFERROR(G10/F10,0)</f>
        <v>-0.70158102766798414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+Hoja1!D4</f>
        <v>20</v>
      </c>
      <c r="C12" s="8"/>
      <c r="D12" s="9">
        <f t="shared" ref="D12:D13" si="4">+IFERROR((C12/B12),0)</f>
        <v>0</v>
      </c>
      <c r="E12" s="8"/>
      <c r="F12" s="8">
        <f>+FEB!B12+FEB!F12</f>
        <v>46</v>
      </c>
      <c r="G12" s="8">
        <f>+FEB!C12+FEB!G12</f>
        <v>0</v>
      </c>
      <c r="H12" s="9">
        <f t="shared" ref="H12:H13" si="5">+IFERROR((G12/F12),0)</f>
        <v>0</v>
      </c>
      <c r="I12" s="10">
        <f>E12+FEB!I12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+Hoja1!D12</f>
        <v>10.5</v>
      </c>
      <c r="C13" s="8"/>
      <c r="D13" s="9">
        <f t="shared" si="4"/>
        <v>0</v>
      </c>
      <c r="E13" s="8"/>
      <c r="F13" s="8">
        <f>+FEB!B13+FEB!F13</f>
        <v>24.15</v>
      </c>
      <c r="G13" s="8">
        <f>+FEB!C13+FEB!G13</f>
        <v>0</v>
      </c>
      <c r="H13" s="9">
        <f t="shared" si="5"/>
        <v>0</v>
      </c>
      <c r="I13" s="10">
        <f>E13+FEB!I13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9.5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21.85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+Hoja1!D5</f>
        <v>20</v>
      </c>
      <c r="C16" s="8"/>
      <c r="D16" s="9">
        <f t="shared" ref="D16:D17" si="8">+IFERROR((C16/B16),0)</f>
        <v>0</v>
      </c>
      <c r="E16" s="8"/>
      <c r="F16" s="8">
        <f>+FEB!B16+FEB!F16</f>
        <v>46</v>
      </c>
      <c r="G16" s="8">
        <f>+FEB!C16+FEB!G16</f>
        <v>0</v>
      </c>
      <c r="H16" s="9">
        <f t="shared" ref="H16:H17" si="9">+IFERROR((G16/F16),0)</f>
        <v>0</v>
      </c>
      <c r="I16" s="10">
        <f>E16+FEB!I16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+Hoja1!D13</f>
        <v>0</v>
      </c>
      <c r="C17" s="8"/>
      <c r="D17" s="9">
        <f t="shared" si="8"/>
        <v>0</v>
      </c>
      <c r="E17" s="8"/>
      <c r="F17" s="8">
        <f>+FEB!B17+FEB!F17</f>
        <v>0</v>
      </c>
      <c r="G17" s="8">
        <f>+FEB!C17+FEB!G17</f>
        <v>0</v>
      </c>
      <c r="H17" s="9">
        <f t="shared" si="9"/>
        <v>0</v>
      </c>
      <c r="I17" s="10">
        <f>E17+FEB!I17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20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46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+Hoja1!D6</f>
        <v>0</v>
      </c>
      <c r="C20" s="8"/>
      <c r="D20" s="9">
        <f t="shared" ref="D20:D21" si="12">+IFERROR((C20/B20),0)</f>
        <v>0</v>
      </c>
      <c r="E20" s="8"/>
      <c r="F20" s="8">
        <f>+FEB!B20+FEB!F20</f>
        <v>0</v>
      </c>
      <c r="G20" s="8">
        <f>+FEB!C20+FEB!G20</f>
        <v>0</v>
      </c>
      <c r="H20" s="9">
        <f t="shared" ref="H20:H21" si="13">+IFERROR((G20/F20),0)</f>
        <v>0</v>
      </c>
      <c r="I20" s="10">
        <f>E20+FEB!I20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+Hoja1!D14</f>
        <v>0</v>
      </c>
      <c r="C21" s="8"/>
      <c r="D21" s="9">
        <f t="shared" si="12"/>
        <v>0</v>
      </c>
      <c r="E21" s="8"/>
      <c r="F21" s="8">
        <f>+FEB!B21+FEB!F21</f>
        <v>0</v>
      </c>
      <c r="G21" s="8">
        <f>+FEB!C21+FEB!G21</f>
        <v>0</v>
      </c>
      <c r="H21" s="9">
        <f t="shared" si="13"/>
        <v>0</v>
      </c>
      <c r="I21" s="10">
        <f>E21+FEB!I21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+Hoja1!D7</f>
        <v>0</v>
      </c>
      <c r="C24" s="8"/>
      <c r="D24" s="9">
        <f t="shared" ref="D24:D25" si="16">+IFERROR((C24/B24),0)</f>
        <v>0</v>
      </c>
      <c r="E24" s="8"/>
      <c r="F24" s="8">
        <f>+FEB!B24+FEB!F24</f>
        <v>0</v>
      </c>
      <c r="G24" s="8">
        <f>+FEB!C24+FEB!G24</f>
        <v>0</v>
      </c>
      <c r="H24" s="9">
        <f t="shared" ref="H24:H25" si="17">+IFERROR((G24/F24),0)</f>
        <v>0</v>
      </c>
      <c r="I24" s="10">
        <f>E24+FEB!I24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+Hoja1!D15</f>
        <v>0</v>
      </c>
      <c r="C25" s="8"/>
      <c r="D25" s="9">
        <f t="shared" si="16"/>
        <v>0</v>
      </c>
      <c r="E25" s="8"/>
      <c r="F25" s="8">
        <f>+FEB!B25+FEB!F25</f>
        <v>0</v>
      </c>
      <c r="G25" s="8">
        <f>+FEB!C25+FEB!G25</f>
        <v>0</v>
      </c>
      <c r="H25" s="9">
        <f t="shared" si="17"/>
        <v>0</v>
      </c>
      <c r="I25" s="10">
        <f>E25+FEB!I25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117.5</v>
      </c>
      <c r="C28" s="12">
        <f>C10+C14+C18+C22</f>
        <v>7</v>
      </c>
      <c r="D28" s="13">
        <f>+IFERROR((C28/B28),0)</f>
        <v>5.9574468085106386E-2</v>
      </c>
      <c r="E28" s="12">
        <f t="shared" ref="E28:G28" si="20">E10+E14+E18+E22</f>
        <v>0</v>
      </c>
      <c r="F28" s="12">
        <f t="shared" si="20"/>
        <v>270.25</v>
      </c>
      <c r="G28" s="12">
        <f t="shared" si="20"/>
        <v>-142</v>
      </c>
      <c r="H28" s="13">
        <f>+IFERROR((G28/F28),0)</f>
        <v>-0.52543940795559663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+Hoja1!D19</f>
        <v>537.1</v>
      </c>
      <c r="C30" s="17">
        <v>0</v>
      </c>
      <c r="D30" s="13">
        <f>+IFERROR((C30/B30),0)</f>
        <v>0</v>
      </c>
      <c r="E30" s="8"/>
      <c r="F30" s="17">
        <f>+FEB!B30+FEB!F30</f>
        <v>1235.3300000000002</v>
      </c>
      <c r="G30" s="17">
        <f>+FEB!C30+FEB!G30</f>
        <v>0</v>
      </c>
      <c r="H30" s="13">
        <f>+IFERROR((G30/F30),0)</f>
        <v>0</v>
      </c>
      <c r="I30" s="19">
        <f>E30+FEB!I30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+Hoja1!D20</f>
        <v>737.1</v>
      </c>
      <c r="C32" s="17">
        <v>633</v>
      </c>
      <c r="D32" s="13">
        <f>+IFERROR((C32/B32),0)</f>
        <v>0.85877085877085879</v>
      </c>
      <c r="E32" s="8"/>
      <c r="F32" s="17">
        <f>+FEB!B32+FEB!F32</f>
        <v>1695.3300000000002</v>
      </c>
      <c r="G32" s="17">
        <f>+FEB!C32+FEB!G32</f>
        <v>300</v>
      </c>
      <c r="H32" s="13">
        <f>+IFERROR((G32/F32),0)</f>
        <v>0.17695669869582911</v>
      </c>
      <c r="I32" s="19">
        <f>E32+FEB!I32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5" t="s">
        <v>33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+Hoja1!E3</f>
        <v>80</v>
      </c>
      <c r="C8" s="8"/>
      <c r="D8" s="9">
        <f t="shared" ref="D8:D9" si="0">+IFERROR((C8/B8),0)</f>
        <v>0</v>
      </c>
      <c r="E8" s="8"/>
      <c r="F8" s="8">
        <f>+MAR!B8+MAR!F8</f>
        <v>330</v>
      </c>
      <c r="G8" s="8">
        <f>+MAR!C8+MAR!G8</f>
        <v>101</v>
      </c>
      <c r="H8" s="9">
        <f t="shared" ref="H8:H9" si="1">+IFERROR((G8/F8),0)</f>
        <v>0.30606060606060603</v>
      </c>
      <c r="I8" s="10">
        <f>E8+MAR!I8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+Hoja1!E11</f>
        <v>9.6</v>
      </c>
      <c r="C9" s="24">
        <v>22</v>
      </c>
      <c r="D9" s="9">
        <f t="shared" si="0"/>
        <v>2.291666666666667</v>
      </c>
      <c r="E9" s="8"/>
      <c r="F9" s="8">
        <f>+MAR!B9+MAR!F9</f>
        <v>39.6</v>
      </c>
      <c r="G9" s="8">
        <f>+MAR!C9+MAR!G9</f>
        <v>236</v>
      </c>
      <c r="H9" s="9">
        <f t="shared" si="1"/>
        <v>5.9595959595959593</v>
      </c>
      <c r="I9" s="10">
        <f>E9+MAR!I9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70.400000000000006</v>
      </c>
      <c r="C10" s="12">
        <f t="shared" si="2"/>
        <v>-22</v>
      </c>
      <c r="D10" s="13">
        <f>+IFERROR(C10/B10,0)</f>
        <v>-0.3125</v>
      </c>
      <c r="E10" s="12">
        <f t="shared" ref="E10:G10" si="3">+E8-E9</f>
        <v>0</v>
      </c>
      <c r="F10" s="12">
        <f t="shared" si="3"/>
        <v>290.39999999999998</v>
      </c>
      <c r="G10" s="12">
        <f t="shared" si="3"/>
        <v>-135</v>
      </c>
      <c r="H10" s="13">
        <f>+IFERROR(G10/F10,0)</f>
        <v>-0.4648760330578513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+Hoja1!E4</f>
        <v>16</v>
      </c>
      <c r="C12" s="8"/>
      <c r="D12" s="9">
        <f t="shared" ref="D12:D13" si="4">+IFERROR((C12/B12),0)</f>
        <v>0</v>
      </c>
      <c r="E12" s="8"/>
      <c r="F12" s="8">
        <f>+MAR!B12+MAR!F12</f>
        <v>66</v>
      </c>
      <c r="G12" s="8">
        <f>+MAR!C12+MAR!G12</f>
        <v>0</v>
      </c>
      <c r="H12" s="9">
        <f t="shared" ref="H12:H13" si="5">+IFERROR((G12/F12),0)</f>
        <v>0</v>
      </c>
      <c r="I12" s="10">
        <f>E12+MAR!I12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+Hoja1!E12</f>
        <v>8.4</v>
      </c>
      <c r="C13" s="8"/>
      <c r="D13" s="9">
        <f t="shared" si="4"/>
        <v>0</v>
      </c>
      <c r="E13" s="8"/>
      <c r="F13" s="8">
        <f>+MAR!B13+MAR!F13</f>
        <v>34.65</v>
      </c>
      <c r="G13" s="8">
        <f>+MAR!C13+MAR!G13</f>
        <v>0</v>
      </c>
      <c r="H13" s="9">
        <f t="shared" si="5"/>
        <v>0</v>
      </c>
      <c r="I13" s="10">
        <f>E13+MAR!I13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7.6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31.35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+Hoja1!E5</f>
        <v>16</v>
      </c>
      <c r="C16" s="8"/>
      <c r="D16" s="9">
        <f t="shared" ref="D16:D17" si="8">+IFERROR((C16/B16),0)</f>
        <v>0</v>
      </c>
      <c r="E16" s="8"/>
      <c r="F16" s="8">
        <f>+MAR!B16+MAR!F16</f>
        <v>66</v>
      </c>
      <c r="G16" s="8">
        <f>+MAR!C16+MAR!G16</f>
        <v>0</v>
      </c>
      <c r="H16" s="9">
        <f t="shared" ref="H16:H17" si="9">+IFERROR((G16/F16),0)</f>
        <v>0</v>
      </c>
      <c r="I16" s="10">
        <f>E16+MAR!I16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+Hoja1!E13</f>
        <v>0</v>
      </c>
      <c r="C17" s="8"/>
      <c r="D17" s="9">
        <f t="shared" si="8"/>
        <v>0</v>
      </c>
      <c r="E17" s="8"/>
      <c r="F17" s="8">
        <f>+MAR!B17+MAR!F17</f>
        <v>0</v>
      </c>
      <c r="G17" s="8">
        <f>+MAR!C17+MAR!G17</f>
        <v>0</v>
      </c>
      <c r="H17" s="9">
        <f t="shared" si="9"/>
        <v>0</v>
      </c>
      <c r="I17" s="10">
        <f>E17+MAR!I17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16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66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+Hoja1!E6</f>
        <v>0</v>
      </c>
      <c r="C20" s="8"/>
      <c r="D20" s="9">
        <f t="shared" ref="D20:D21" si="12">+IFERROR((C20/B20),0)</f>
        <v>0</v>
      </c>
      <c r="E20" s="8"/>
      <c r="F20" s="8">
        <f>+MAR!B20+MAR!F20</f>
        <v>0</v>
      </c>
      <c r="G20" s="8">
        <f>+MAR!C20+MAR!G20</f>
        <v>0</v>
      </c>
      <c r="H20" s="9">
        <f t="shared" ref="H20:H21" si="13">+IFERROR((G20/F20),0)</f>
        <v>0</v>
      </c>
      <c r="I20" s="10">
        <f>E20+MAR!I20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+Hoja1!E14</f>
        <v>0</v>
      </c>
      <c r="C21" s="8"/>
      <c r="D21" s="9">
        <f t="shared" si="12"/>
        <v>0</v>
      </c>
      <c r="E21" s="8"/>
      <c r="F21" s="8">
        <f>+MAR!B21+MAR!F21</f>
        <v>0</v>
      </c>
      <c r="G21" s="8">
        <f>+MAR!C21+MAR!G21</f>
        <v>0</v>
      </c>
      <c r="H21" s="9">
        <f t="shared" si="13"/>
        <v>0</v>
      </c>
      <c r="I21" s="10">
        <f>E21+MAR!I21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+Hoja1!E7</f>
        <v>0</v>
      </c>
      <c r="C24" s="8"/>
      <c r="D24" s="9">
        <f t="shared" ref="D24:D25" si="16">+IFERROR((C24/B24),0)</f>
        <v>0</v>
      </c>
      <c r="E24" s="8"/>
      <c r="F24" s="8">
        <f>+MAR!B24+MAR!F24</f>
        <v>0</v>
      </c>
      <c r="G24" s="8">
        <f>+MAR!C24+MAR!G24</f>
        <v>0</v>
      </c>
      <c r="H24" s="9">
        <f t="shared" ref="H24:H25" si="17">+IFERROR((G24/F24),0)</f>
        <v>0</v>
      </c>
      <c r="I24" s="10">
        <f>E24+MAR!I24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+Hoja1!E15</f>
        <v>0</v>
      </c>
      <c r="C25" s="8"/>
      <c r="D25" s="9">
        <f t="shared" si="16"/>
        <v>0</v>
      </c>
      <c r="E25" s="8"/>
      <c r="F25" s="8">
        <f>+MAR!B25+MAR!F25</f>
        <v>0</v>
      </c>
      <c r="G25" s="8">
        <f>+MAR!C25+MAR!G25</f>
        <v>0</v>
      </c>
      <c r="H25" s="9">
        <f t="shared" si="17"/>
        <v>0</v>
      </c>
      <c r="I25" s="10">
        <f>E25+MAR!I25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94</v>
      </c>
      <c r="C28" s="12">
        <f>C10+C14+C18+C22</f>
        <v>-22</v>
      </c>
      <c r="D28" s="13">
        <f>+IFERROR((C28/B28),0)</f>
        <v>-0.23404255319148937</v>
      </c>
      <c r="E28" s="12">
        <f t="shared" ref="E28:G28" si="20">E10+E14+E18+E22</f>
        <v>0</v>
      </c>
      <c r="F28" s="12">
        <f t="shared" si="20"/>
        <v>387.75</v>
      </c>
      <c r="G28" s="12">
        <f t="shared" si="20"/>
        <v>-135</v>
      </c>
      <c r="H28" s="13">
        <f>+IFERROR((G28/F28),0)</f>
        <v>-0.34816247582205029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+Hoja1!E19</f>
        <v>429.68</v>
      </c>
      <c r="C30" s="17"/>
      <c r="D30" s="13">
        <f>+IFERROR((C30/B30),0)</f>
        <v>0</v>
      </c>
      <c r="E30" s="8"/>
      <c r="F30" s="17">
        <f>+MAR!B30+MAR!F30</f>
        <v>1772.4300000000003</v>
      </c>
      <c r="G30" s="17">
        <f>+MAR!C30+MAR!G30</f>
        <v>0</v>
      </c>
      <c r="H30" s="13">
        <f>+IFERROR((G30/F30),0)</f>
        <v>0</v>
      </c>
      <c r="I30" s="19">
        <f>E30+MAR!I30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+Hoja1!E20</f>
        <v>589.68000000000006</v>
      </c>
      <c r="C32" s="25">
        <v>175</v>
      </c>
      <c r="D32" s="13">
        <f>+IFERROR((C32/B32),0)</f>
        <v>0.29677113010446343</v>
      </c>
      <c r="E32" s="8"/>
      <c r="F32" s="17">
        <f>+MAR!B32+MAR!F32</f>
        <v>2432.4300000000003</v>
      </c>
      <c r="G32" s="17">
        <f>+MAR!C32+MAR!G32</f>
        <v>933</v>
      </c>
      <c r="H32" s="13">
        <f>+IFERROR((G32/F32),0)</f>
        <v>0.38356705023371684</v>
      </c>
      <c r="I32" s="19">
        <f>E32+MAR!I32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showGridLines="0" workbookViewId="0">
      <selection activeCell="C9" sqref="C9"/>
    </sheetView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34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+Hoja1!F3</f>
        <v>80</v>
      </c>
      <c r="C8" s="8">
        <v>0</v>
      </c>
      <c r="D8" s="9">
        <f t="shared" ref="D8:D9" si="0">+IFERROR((C8/B8),0)</f>
        <v>0</v>
      </c>
      <c r="E8" s="8"/>
      <c r="F8" s="8">
        <f>+ABR!B8+ABR!F8</f>
        <v>410</v>
      </c>
      <c r="G8" s="8">
        <f>+ABR!C8+ABR!G8</f>
        <v>101</v>
      </c>
      <c r="H8" s="9">
        <f t="shared" ref="H8:H9" si="1">+IFERROR((G8/F8),0)</f>
        <v>0.24634146341463414</v>
      </c>
      <c r="I8" s="10">
        <f>E8+ABR!I8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+Hoja1!F11</f>
        <v>9.6</v>
      </c>
      <c r="C9" s="8">
        <v>41</v>
      </c>
      <c r="D9" s="9">
        <f t="shared" si="0"/>
        <v>4.2708333333333339</v>
      </c>
      <c r="E9" s="8"/>
      <c r="F9" s="8">
        <f>+ABR!B9+ABR!F9</f>
        <v>49.2</v>
      </c>
      <c r="G9" s="8">
        <f>+ABR!C9+ABR!G9</f>
        <v>258</v>
      </c>
      <c r="H9" s="9">
        <f t="shared" si="1"/>
        <v>5.2439024390243896</v>
      </c>
      <c r="I9" s="10">
        <f>E9+ABR!I9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70.400000000000006</v>
      </c>
      <c r="C10" s="12">
        <f t="shared" si="2"/>
        <v>-41</v>
      </c>
      <c r="D10" s="13">
        <f>+IFERROR(C10/B10,0)</f>
        <v>-0.58238636363636354</v>
      </c>
      <c r="E10" s="12">
        <f t="shared" ref="E10:G10" si="3">+E8-E9</f>
        <v>0</v>
      </c>
      <c r="F10" s="12">
        <f t="shared" si="3"/>
        <v>360.8</v>
      </c>
      <c r="G10" s="12">
        <f t="shared" si="3"/>
        <v>-157</v>
      </c>
      <c r="H10" s="13">
        <f>+IFERROR(G10/F10,0)</f>
        <v>-0.43514412416851439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+Hoja1!F4</f>
        <v>16</v>
      </c>
      <c r="C12" s="8"/>
      <c r="D12" s="9">
        <f t="shared" ref="D12:D13" si="4">+IFERROR((C12/B12),0)</f>
        <v>0</v>
      </c>
      <c r="E12" s="8"/>
      <c r="F12" s="8">
        <f>+ABR!B12+ABR!F12</f>
        <v>82</v>
      </c>
      <c r="G12" s="8">
        <f>+ABR!C12+ABR!G12</f>
        <v>0</v>
      </c>
      <c r="H12" s="9">
        <f t="shared" ref="H12:H13" si="5">+IFERROR((G12/F12),0)</f>
        <v>0</v>
      </c>
      <c r="I12" s="10">
        <f>E12+ABR!I12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+Hoja1!F12</f>
        <v>8.4</v>
      </c>
      <c r="C13" s="8"/>
      <c r="D13" s="9">
        <f t="shared" si="4"/>
        <v>0</v>
      </c>
      <c r="E13" s="8"/>
      <c r="F13" s="8">
        <f>+ABR!B13+ABR!F13</f>
        <v>43.05</v>
      </c>
      <c r="G13" s="8">
        <f>+ABR!C13+ABR!G13</f>
        <v>0</v>
      </c>
      <c r="H13" s="9">
        <f t="shared" si="5"/>
        <v>0</v>
      </c>
      <c r="I13" s="10">
        <f>E13+ABR!I13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7.6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38.950000000000003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+Hoja1!F5</f>
        <v>16</v>
      </c>
      <c r="C16" s="8"/>
      <c r="D16" s="9">
        <f t="shared" ref="D16:D17" si="8">+IFERROR((C16/B16),0)</f>
        <v>0</v>
      </c>
      <c r="E16" s="8"/>
      <c r="F16" s="8">
        <f>+ABR!B16+ABR!F16</f>
        <v>82</v>
      </c>
      <c r="G16" s="8">
        <f>+ABR!C16+ABR!G16</f>
        <v>0</v>
      </c>
      <c r="H16" s="9">
        <f t="shared" ref="H16:H17" si="9">+IFERROR((G16/F16),0)</f>
        <v>0</v>
      </c>
      <c r="I16" s="10">
        <f>E16+ABR!I16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+Hoja1!F13</f>
        <v>0</v>
      </c>
      <c r="C17" s="8"/>
      <c r="D17" s="9">
        <f t="shared" si="8"/>
        <v>0</v>
      </c>
      <c r="E17" s="8"/>
      <c r="F17" s="8">
        <f>+ABR!B17+ABR!F17</f>
        <v>0</v>
      </c>
      <c r="G17" s="8">
        <f>+ABR!C17+ABR!G17</f>
        <v>0</v>
      </c>
      <c r="H17" s="9">
        <f t="shared" si="9"/>
        <v>0</v>
      </c>
      <c r="I17" s="10">
        <f>E17+ABR!I17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16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82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+Hoja1!F6</f>
        <v>0</v>
      </c>
      <c r="C20" s="8"/>
      <c r="D20" s="9">
        <f t="shared" ref="D20:D21" si="12">+IFERROR((C20/B20),0)</f>
        <v>0</v>
      </c>
      <c r="E20" s="8"/>
      <c r="F20" s="8">
        <f>+ABR!B20+ABR!F20</f>
        <v>0</v>
      </c>
      <c r="G20" s="8">
        <f>+ABR!C20+ABR!G20</f>
        <v>0</v>
      </c>
      <c r="H20" s="9">
        <f t="shared" ref="H20:H21" si="13">+IFERROR((G20/F20),0)</f>
        <v>0</v>
      </c>
      <c r="I20" s="10">
        <f>E20+ABR!I20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+Hoja1!F14</f>
        <v>0</v>
      </c>
      <c r="C21" s="8"/>
      <c r="D21" s="9">
        <f t="shared" si="12"/>
        <v>0</v>
      </c>
      <c r="E21" s="8"/>
      <c r="F21" s="8">
        <f>+ABR!B21+ABR!F21</f>
        <v>0</v>
      </c>
      <c r="G21" s="8">
        <f>+ABR!C21+ABR!G21</f>
        <v>0</v>
      </c>
      <c r="H21" s="9">
        <f t="shared" si="13"/>
        <v>0</v>
      </c>
      <c r="I21" s="10">
        <f>E21+ABR!I21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+Hoja1!F7</f>
        <v>0</v>
      </c>
      <c r="C24" s="8"/>
      <c r="D24" s="9">
        <f t="shared" ref="D24:D25" si="16">+IFERROR((C24/B24),0)</f>
        <v>0</v>
      </c>
      <c r="E24" s="8"/>
      <c r="F24" s="8">
        <f>+ABR!B24+ABR!F24</f>
        <v>0</v>
      </c>
      <c r="G24" s="8">
        <f>+ABR!C24+ABR!G24</f>
        <v>0</v>
      </c>
      <c r="H24" s="9">
        <f t="shared" ref="H24:H25" si="17">+IFERROR((G24/F24),0)</f>
        <v>0</v>
      </c>
      <c r="I24" s="10">
        <f>E24+ABR!I24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+Hoja1!F15</f>
        <v>0</v>
      </c>
      <c r="C25" s="8"/>
      <c r="D25" s="9">
        <f t="shared" si="16"/>
        <v>0</v>
      </c>
      <c r="E25" s="8"/>
      <c r="F25" s="8">
        <f>+ABR!B25+ABR!F25</f>
        <v>0</v>
      </c>
      <c r="G25" s="8">
        <f>+ABR!C25+ABR!G25</f>
        <v>0</v>
      </c>
      <c r="H25" s="9">
        <f t="shared" si="17"/>
        <v>0</v>
      </c>
      <c r="I25" s="10">
        <f>E25+ABR!I25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94</v>
      </c>
      <c r="C28" s="12">
        <f>C10+C14+C18+C22</f>
        <v>-41</v>
      </c>
      <c r="D28" s="13">
        <f>+IFERROR((C28/B28),0)</f>
        <v>-0.43617021276595747</v>
      </c>
      <c r="E28" s="12">
        <f t="shared" ref="E28:G28" si="20">E10+E14+E18+E22</f>
        <v>0</v>
      </c>
      <c r="F28" s="12">
        <f t="shared" si="20"/>
        <v>481.75</v>
      </c>
      <c r="G28" s="12">
        <f t="shared" si="20"/>
        <v>-157</v>
      </c>
      <c r="H28" s="13">
        <f>+IFERROR((G28/F28),0)</f>
        <v>-0.32589517384535549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+Hoja1!F19</f>
        <v>429.68</v>
      </c>
      <c r="C30" s="17"/>
      <c r="D30" s="13">
        <f>+IFERROR((C30/B30),0)</f>
        <v>0</v>
      </c>
      <c r="E30" s="8"/>
      <c r="F30" s="17">
        <f>+ABR!B30+ABR!F30</f>
        <v>2202.11</v>
      </c>
      <c r="G30" s="17">
        <f>+ABR!C30+ABR!G30</f>
        <v>0</v>
      </c>
      <c r="H30" s="13">
        <f>+IFERROR((G30/F30),0)</f>
        <v>0</v>
      </c>
      <c r="I30" s="19">
        <f>E30+ABR!I30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+Hoja1!F20</f>
        <v>589.68000000000006</v>
      </c>
      <c r="C32" s="17"/>
      <c r="D32" s="13">
        <f>+IFERROR((C32/B32),0)</f>
        <v>0</v>
      </c>
      <c r="E32" s="8"/>
      <c r="F32" s="17">
        <f>+ABR!B32+ABR!F32</f>
        <v>3022.1100000000006</v>
      </c>
      <c r="G32" s="17">
        <f>+ABR!C32+ABR!G32</f>
        <v>1108</v>
      </c>
      <c r="H32" s="13">
        <f>+IFERROR((G32/F32),0)</f>
        <v>0.36663126094020398</v>
      </c>
      <c r="I32" s="19">
        <f>E32+ABR!I32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showGridLines="0" topLeftCell="A10" workbookViewId="0">
      <selection activeCell="C31" sqref="C31"/>
    </sheetView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35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+Hoja1!G3</f>
        <v>80</v>
      </c>
      <c r="C8" s="8">
        <v>112</v>
      </c>
      <c r="D8" s="9">
        <f t="shared" ref="D8:D9" si="0">+IFERROR((C8/B8),0)</f>
        <v>1.4</v>
      </c>
      <c r="E8" s="8"/>
      <c r="F8" s="8">
        <f>+MAY!B8+MAY!F8</f>
        <v>490</v>
      </c>
      <c r="G8" s="8">
        <f>+MAY!C8+MAY!G8</f>
        <v>101</v>
      </c>
      <c r="H8" s="9">
        <f t="shared" ref="H8:H9" si="1">+IFERROR((G8/F8),0)</f>
        <v>0.20612244897959184</v>
      </c>
      <c r="I8" s="10">
        <f>E8+MAY!I8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+Hoja1!G11</f>
        <v>9.6</v>
      </c>
      <c r="C9" s="8">
        <v>18</v>
      </c>
      <c r="D9" s="9">
        <f t="shared" si="0"/>
        <v>1.875</v>
      </c>
      <c r="E9" s="8"/>
      <c r="F9" s="8">
        <f>+MAY!B9+MAY!F9</f>
        <v>58.800000000000004</v>
      </c>
      <c r="G9" s="8">
        <f>+MAY!C9+MAY!G9</f>
        <v>299</v>
      </c>
      <c r="H9" s="9">
        <f t="shared" si="1"/>
        <v>5.0850340136054415</v>
      </c>
      <c r="I9" s="10">
        <f>E9+MAY!I9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70.400000000000006</v>
      </c>
      <c r="C10" s="12">
        <f t="shared" si="2"/>
        <v>94</v>
      </c>
      <c r="D10" s="13">
        <f>+IFERROR(C10/B10,0)</f>
        <v>1.3352272727272727</v>
      </c>
      <c r="E10" s="12">
        <f t="shared" ref="E10:G10" si="3">+E8-E9</f>
        <v>0</v>
      </c>
      <c r="F10" s="12">
        <f t="shared" si="3"/>
        <v>431.2</v>
      </c>
      <c r="G10" s="12">
        <f t="shared" si="3"/>
        <v>-198</v>
      </c>
      <c r="H10" s="13">
        <f>+IFERROR(G10/F10,0)</f>
        <v>-0.45918367346938777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+Hoja1!G4</f>
        <v>16</v>
      </c>
      <c r="C12" s="8"/>
      <c r="D12" s="9">
        <f t="shared" ref="D12:D13" si="4">+IFERROR((C12/B12),0)</f>
        <v>0</v>
      </c>
      <c r="E12" s="8"/>
      <c r="F12" s="8">
        <f>+MAY!B12+MAY!F12</f>
        <v>98</v>
      </c>
      <c r="G12" s="8">
        <f>+MAY!C12+MAY!G12</f>
        <v>0</v>
      </c>
      <c r="H12" s="9">
        <f t="shared" ref="H12:H13" si="5">+IFERROR((G12/F12),0)</f>
        <v>0</v>
      </c>
      <c r="I12" s="10">
        <f>E12+MAY!I12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+Hoja1!G12</f>
        <v>8.4</v>
      </c>
      <c r="C13" s="8"/>
      <c r="D13" s="9">
        <f t="shared" si="4"/>
        <v>0</v>
      </c>
      <c r="E13" s="8"/>
      <c r="F13" s="8">
        <f>+MAY!B13+MAY!F13</f>
        <v>51.449999999999996</v>
      </c>
      <c r="G13" s="8">
        <f>+MAY!C13+MAY!G13</f>
        <v>0</v>
      </c>
      <c r="H13" s="9">
        <f t="shared" si="5"/>
        <v>0</v>
      </c>
      <c r="I13" s="10">
        <f>E13+MAY!I13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7.6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46.550000000000004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+Hoja1!G5</f>
        <v>16</v>
      </c>
      <c r="C16" s="8"/>
      <c r="D16" s="9">
        <f t="shared" ref="D16:D17" si="8">+IFERROR((C16/B16),0)</f>
        <v>0</v>
      </c>
      <c r="E16" s="8"/>
      <c r="F16" s="8">
        <f>+MAY!B16+MAY!F16</f>
        <v>98</v>
      </c>
      <c r="G16" s="8">
        <f>+MAY!C16+MAY!G16</f>
        <v>0</v>
      </c>
      <c r="H16" s="9">
        <f t="shared" ref="H16:H17" si="9">+IFERROR((G16/F16),0)</f>
        <v>0</v>
      </c>
      <c r="I16" s="10">
        <f>E16+MAY!I16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+Hoja1!G13</f>
        <v>0</v>
      </c>
      <c r="C17" s="8"/>
      <c r="D17" s="9">
        <f t="shared" si="8"/>
        <v>0</v>
      </c>
      <c r="E17" s="8"/>
      <c r="F17" s="8">
        <f>+MAY!B17+MAY!F17</f>
        <v>0</v>
      </c>
      <c r="G17" s="8">
        <f>+MAY!C17+MAY!G17</f>
        <v>0</v>
      </c>
      <c r="H17" s="9">
        <f t="shared" si="9"/>
        <v>0</v>
      </c>
      <c r="I17" s="10">
        <f>E17+MAY!I17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16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98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+Hoja1!G6</f>
        <v>0</v>
      </c>
      <c r="C20" s="8"/>
      <c r="D20" s="9">
        <f t="shared" ref="D20:D21" si="12">+IFERROR((C20/B20),0)</f>
        <v>0</v>
      </c>
      <c r="E20" s="8"/>
      <c r="F20" s="8">
        <f>+MAY!B20+MAY!F20</f>
        <v>0</v>
      </c>
      <c r="G20" s="8">
        <f>+MAY!C20+MAY!G20</f>
        <v>0</v>
      </c>
      <c r="H20" s="9">
        <f t="shared" ref="H20:H21" si="13">+IFERROR((G20/F20),0)</f>
        <v>0</v>
      </c>
      <c r="I20" s="10">
        <f>E20+MAY!I20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+Hoja1!G14</f>
        <v>0</v>
      </c>
      <c r="C21" s="8"/>
      <c r="D21" s="9">
        <f t="shared" si="12"/>
        <v>0</v>
      </c>
      <c r="E21" s="8"/>
      <c r="F21" s="8">
        <f>+MAY!B21+MAY!F21</f>
        <v>0</v>
      </c>
      <c r="G21" s="8">
        <f>+MAY!C21+MAY!G21</f>
        <v>0</v>
      </c>
      <c r="H21" s="9">
        <f t="shared" si="13"/>
        <v>0</v>
      </c>
      <c r="I21" s="10">
        <f>E21+MAY!I21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+Hoja1!G7</f>
        <v>0</v>
      </c>
      <c r="C24" s="8"/>
      <c r="D24" s="9">
        <f t="shared" ref="D24:D25" si="16">+IFERROR((C24/B24),0)</f>
        <v>0</v>
      </c>
      <c r="E24" s="8"/>
      <c r="F24" s="8">
        <f>+MAY!B24+MAY!F24</f>
        <v>0</v>
      </c>
      <c r="G24" s="8">
        <f>+MAY!C24+MAY!G24</f>
        <v>0</v>
      </c>
      <c r="H24" s="9">
        <f t="shared" ref="H24:H25" si="17">+IFERROR((G24/F24),0)</f>
        <v>0</v>
      </c>
      <c r="I24" s="10">
        <f>E24+MAY!I24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+Hoja1!G15</f>
        <v>0</v>
      </c>
      <c r="C25" s="8"/>
      <c r="D25" s="9">
        <f t="shared" si="16"/>
        <v>0</v>
      </c>
      <c r="E25" s="8"/>
      <c r="F25" s="8">
        <f>+MAY!B25+MAY!F25</f>
        <v>0</v>
      </c>
      <c r="G25" s="8">
        <f>+MAY!C25+MAY!G25</f>
        <v>0</v>
      </c>
      <c r="H25" s="9">
        <f t="shared" si="17"/>
        <v>0</v>
      </c>
      <c r="I25" s="10">
        <f>E25+MAY!I25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94</v>
      </c>
      <c r="C28" s="12">
        <f>C10+C14+C18+C22</f>
        <v>94</v>
      </c>
      <c r="D28" s="13">
        <f>+IFERROR((C28/B28),0)</f>
        <v>1</v>
      </c>
      <c r="E28" s="12">
        <f t="shared" ref="E28:G28" si="20">E10+E14+E18+E22</f>
        <v>0</v>
      </c>
      <c r="F28" s="12">
        <f t="shared" si="20"/>
        <v>575.75</v>
      </c>
      <c r="G28" s="12">
        <f t="shared" si="20"/>
        <v>-198</v>
      </c>
      <c r="H28" s="13">
        <f>+IFERROR((G28/F28),0)</f>
        <v>-0.34389926183239256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+Hoja1!G19</f>
        <v>429.68</v>
      </c>
      <c r="C30" s="17">
        <v>66</v>
      </c>
      <c r="D30" s="13">
        <f>+IFERROR((C30/B30),0)</f>
        <v>0.1536026810649786</v>
      </c>
      <c r="E30" s="8"/>
      <c r="F30" s="17">
        <f>+MAY!B30+MAY!F30</f>
        <v>2631.79</v>
      </c>
      <c r="G30" s="17">
        <f>+MAY!C30+MAY!G30</f>
        <v>0</v>
      </c>
      <c r="H30" s="13">
        <f>+IFERROR((G30/F30),0)</f>
        <v>0</v>
      </c>
      <c r="I30" s="19">
        <f>E30+MAY!I30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+Hoja1!G20</f>
        <v>589.68000000000006</v>
      </c>
      <c r="C32" s="17">
        <v>120</v>
      </c>
      <c r="D32" s="13">
        <f>+IFERROR((C32/B32),0)</f>
        <v>0.20350020350020348</v>
      </c>
      <c r="E32" s="8"/>
      <c r="F32" s="17">
        <f>+MAY!B32+MAY!F32</f>
        <v>3611.7900000000009</v>
      </c>
      <c r="G32" s="17">
        <f>+MAY!C32+MAY!G32</f>
        <v>1108</v>
      </c>
      <c r="H32" s="13">
        <f>+IFERROR((G32/F32),0)</f>
        <v>0.30677309588874208</v>
      </c>
      <c r="I32" s="19">
        <f>E32+MAY!I32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showGridLines="0" tabSelected="1" topLeftCell="A7" workbookViewId="0">
      <selection activeCell="C33" sqref="C33"/>
    </sheetView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36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+Hoja1!H3</f>
        <v>90</v>
      </c>
      <c r="C8" s="8"/>
      <c r="D8" s="9">
        <f t="shared" ref="D8:D9" si="0">+IFERROR((C8/B8),0)</f>
        <v>0</v>
      </c>
      <c r="E8" s="8"/>
      <c r="F8" s="8">
        <f>+JUN!B8+JUN!F8</f>
        <v>570</v>
      </c>
      <c r="G8" s="8">
        <f>+JUN!C8+JUN!G8</f>
        <v>213</v>
      </c>
      <c r="H8" s="9">
        <f t="shared" ref="H8:H9" si="1">+IFERROR((G8/F8),0)</f>
        <v>0.37368421052631579</v>
      </c>
      <c r="I8" s="10">
        <f>E8+JUN!I8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+Hoja1!H11</f>
        <v>10.799999999999999</v>
      </c>
      <c r="C9" s="8"/>
      <c r="D9" s="9">
        <f t="shared" si="0"/>
        <v>0</v>
      </c>
      <c r="E9" s="8"/>
      <c r="F9" s="8">
        <f>+JUN!B9+JUN!F9</f>
        <v>68.400000000000006</v>
      </c>
      <c r="G9" s="8">
        <f>+JUN!C9+JUN!G9</f>
        <v>317</v>
      </c>
      <c r="H9" s="9">
        <f t="shared" si="1"/>
        <v>4.6345029239766076</v>
      </c>
      <c r="I9" s="10">
        <f>E9+JUN!I9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79.2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501.6</v>
      </c>
      <c r="G10" s="12">
        <f t="shared" si="3"/>
        <v>-104</v>
      </c>
      <c r="H10" s="13">
        <f>+IFERROR(G10/F10,0)</f>
        <v>-0.20733652312599679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+Hoja1!H4</f>
        <v>18</v>
      </c>
      <c r="C12" s="8"/>
      <c r="D12" s="9">
        <f t="shared" ref="D12:D13" si="4">+IFERROR((C12/B12),0)</f>
        <v>0</v>
      </c>
      <c r="E12" s="8"/>
      <c r="F12" s="8">
        <f>+JUN!B12+JUN!F12</f>
        <v>114</v>
      </c>
      <c r="G12" s="8">
        <f>+JUN!C12+JUN!G12</f>
        <v>0</v>
      </c>
      <c r="H12" s="9">
        <f t="shared" ref="H12:H13" si="5">+IFERROR((G12/F12),0)</f>
        <v>0</v>
      </c>
      <c r="I12" s="10">
        <f>E12+JUN!I12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+Hoja1!H12</f>
        <v>9.4499999999999993</v>
      </c>
      <c r="C13" s="8"/>
      <c r="D13" s="9">
        <f t="shared" si="4"/>
        <v>0</v>
      </c>
      <c r="E13" s="8"/>
      <c r="F13" s="8">
        <f>+JUN!B13+JUN!F13</f>
        <v>59.849999999999994</v>
      </c>
      <c r="G13" s="8">
        <f>+JUN!C13+JUN!G13</f>
        <v>0</v>
      </c>
      <c r="H13" s="9">
        <f t="shared" si="5"/>
        <v>0</v>
      </c>
      <c r="I13" s="10">
        <f>E13+JUN!I13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8.5500000000000007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54.150000000000006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+Hoja1!H5</f>
        <v>18</v>
      </c>
      <c r="C16" s="8"/>
      <c r="D16" s="9">
        <f t="shared" ref="D16:D17" si="8">+IFERROR((C16/B16),0)</f>
        <v>0</v>
      </c>
      <c r="E16" s="8"/>
      <c r="F16" s="8">
        <f>+JUN!B16+JUN!F16</f>
        <v>114</v>
      </c>
      <c r="G16" s="8">
        <f>+JUN!C16+JUN!G16</f>
        <v>0</v>
      </c>
      <c r="H16" s="9">
        <f t="shared" ref="H16:H17" si="9">+IFERROR((G16/F16),0)</f>
        <v>0</v>
      </c>
      <c r="I16" s="10">
        <f>E16+JUN!I16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+Hoja1!H13</f>
        <v>0</v>
      </c>
      <c r="C17" s="8"/>
      <c r="D17" s="9">
        <f t="shared" si="8"/>
        <v>0</v>
      </c>
      <c r="E17" s="8"/>
      <c r="F17" s="8">
        <f>+JUN!B17+JUN!F17</f>
        <v>0</v>
      </c>
      <c r="G17" s="8">
        <f>+JUN!C17+JUN!G17</f>
        <v>0</v>
      </c>
      <c r="H17" s="9">
        <f t="shared" si="9"/>
        <v>0</v>
      </c>
      <c r="I17" s="10">
        <f>E17+JUN!I17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18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114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+Hoja1!H6</f>
        <v>0</v>
      </c>
      <c r="C20" s="8"/>
      <c r="D20" s="9">
        <f t="shared" ref="D20:D21" si="12">+IFERROR((C20/B20),0)</f>
        <v>0</v>
      </c>
      <c r="E20" s="8"/>
      <c r="F20" s="8">
        <f>+JUN!B20+JUN!F20</f>
        <v>0</v>
      </c>
      <c r="G20" s="8">
        <f>+JUN!C20+JUN!G20</f>
        <v>0</v>
      </c>
      <c r="H20" s="9">
        <f t="shared" ref="H20:H21" si="13">+IFERROR((G20/F20),0)</f>
        <v>0</v>
      </c>
      <c r="I20" s="10">
        <f>E20+JUN!I20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+Hoja1!H14</f>
        <v>0</v>
      </c>
      <c r="C21" s="8"/>
      <c r="D21" s="9">
        <f t="shared" si="12"/>
        <v>0</v>
      </c>
      <c r="E21" s="8"/>
      <c r="F21" s="8">
        <f>+JUN!B21+JUN!F21</f>
        <v>0</v>
      </c>
      <c r="G21" s="8">
        <f>+JUN!C21+JUN!G21</f>
        <v>0</v>
      </c>
      <c r="H21" s="9">
        <f t="shared" si="13"/>
        <v>0</v>
      </c>
      <c r="I21" s="10">
        <f>E21+JUN!I21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+Hoja1!H7</f>
        <v>0</v>
      </c>
      <c r="C24" s="8"/>
      <c r="D24" s="9">
        <f t="shared" ref="D24:D25" si="16">+IFERROR((C24/B24),0)</f>
        <v>0</v>
      </c>
      <c r="E24" s="8"/>
      <c r="F24" s="8">
        <f>+JUN!B24+JUN!F24</f>
        <v>0</v>
      </c>
      <c r="G24" s="8">
        <f>+JUN!C24+JUN!G24</f>
        <v>0</v>
      </c>
      <c r="H24" s="9">
        <f t="shared" ref="H24:H25" si="17">+IFERROR((G24/F24),0)</f>
        <v>0</v>
      </c>
      <c r="I24" s="10">
        <f>E24+JUN!I24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+Hoja1!H15</f>
        <v>0</v>
      </c>
      <c r="C25" s="8"/>
      <c r="D25" s="9">
        <f t="shared" si="16"/>
        <v>0</v>
      </c>
      <c r="E25" s="8"/>
      <c r="F25" s="8">
        <f>+JUN!B25+JUN!F25</f>
        <v>0</v>
      </c>
      <c r="G25" s="8">
        <f>+JUN!C25+JUN!G25</f>
        <v>0</v>
      </c>
      <c r="H25" s="9">
        <f t="shared" si="17"/>
        <v>0</v>
      </c>
      <c r="I25" s="10">
        <f>E25+JUN!I25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105.75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669.75</v>
      </c>
      <c r="G28" s="12">
        <f t="shared" si="20"/>
        <v>-104</v>
      </c>
      <c r="H28" s="13">
        <f>+IFERROR((G28/F28),0)</f>
        <v>-0.15528182157521464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+Hoja1!H19</f>
        <v>483.39</v>
      </c>
      <c r="C30" s="17"/>
      <c r="D30" s="13">
        <f>+IFERROR((C30/B30),0)</f>
        <v>0</v>
      </c>
      <c r="E30" s="8"/>
      <c r="F30" s="17">
        <f>+JUN!B30+JUN!F30</f>
        <v>3061.47</v>
      </c>
      <c r="G30" s="17">
        <f>+JUN!C30+JUN!G30</f>
        <v>66</v>
      </c>
      <c r="H30" s="13">
        <f>+IFERROR((G30/F30),0)</f>
        <v>2.1558271026663665E-2</v>
      </c>
      <c r="I30" s="19">
        <f>E30+JUN!I30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+Hoja1!H20</f>
        <v>663.39</v>
      </c>
      <c r="C32" s="17">
        <v>100</v>
      </c>
      <c r="D32" s="13">
        <f>+IFERROR((C32/B32),0)</f>
        <v>0.15074089148163222</v>
      </c>
      <c r="E32" s="8"/>
      <c r="F32" s="17">
        <f>+JUN!B32+JUN!F32</f>
        <v>4201.4700000000012</v>
      </c>
      <c r="G32" s="17">
        <f>+JUN!C32+JUN!G32</f>
        <v>1228</v>
      </c>
      <c r="H32" s="13">
        <f>+IFERROR((G32/F32),0)</f>
        <v>0.29227865485175419</v>
      </c>
      <c r="I32" s="19">
        <f>E32+JUN!I32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37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+Hoja1!I3</f>
        <v>80</v>
      </c>
      <c r="C8" s="8"/>
      <c r="D8" s="9">
        <f t="shared" ref="D8:D9" si="0">+IFERROR((C8/B8),0)</f>
        <v>0</v>
      </c>
      <c r="E8" s="8"/>
      <c r="F8" s="8">
        <f>+JUL!B8+JUL!F8</f>
        <v>660</v>
      </c>
      <c r="G8" s="8">
        <f>+JUL!C8+JUL!G8</f>
        <v>213</v>
      </c>
      <c r="H8" s="9">
        <f t="shared" ref="H8:H9" si="1">+IFERROR((G8/F8),0)</f>
        <v>0.32272727272727275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+Hoja1!I11</f>
        <v>9.6</v>
      </c>
      <c r="C9" s="8"/>
      <c r="D9" s="9">
        <f t="shared" si="0"/>
        <v>0</v>
      </c>
      <c r="E9" s="8"/>
      <c r="F9" s="8">
        <f>+JUL!B9+JUL!F9</f>
        <v>79.2</v>
      </c>
      <c r="G9" s="8">
        <f>+JUL!C9+JUL!G9</f>
        <v>317</v>
      </c>
      <c r="H9" s="9">
        <f t="shared" si="1"/>
        <v>4.0025252525252526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70.400000000000006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580.79999999999995</v>
      </c>
      <c r="G10" s="12">
        <f t="shared" si="3"/>
        <v>-104</v>
      </c>
      <c r="H10" s="13">
        <f>+IFERROR(G10/F10,0)</f>
        <v>-0.1790633608815427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+Hoja1!I4</f>
        <v>16</v>
      </c>
      <c r="C12" s="8"/>
      <c r="D12" s="9">
        <f t="shared" ref="D12:D13" si="4">+IFERROR((C12/B12),0)</f>
        <v>0</v>
      </c>
      <c r="E12" s="8"/>
      <c r="F12" s="8">
        <f>+JUL!B12+JUL!F12</f>
        <v>132</v>
      </c>
      <c r="G12" s="8">
        <f>+JUL!C12+JUL!G12</f>
        <v>0</v>
      </c>
      <c r="H12" s="9">
        <f t="shared" ref="H12:H13" si="5">+IFERROR((G12/F12),0)</f>
        <v>0</v>
      </c>
      <c r="I12" s="10">
        <f>E12+JUL!I12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+Hoja1!I12</f>
        <v>8.4</v>
      </c>
      <c r="C13" s="8"/>
      <c r="D13" s="9">
        <f t="shared" si="4"/>
        <v>0</v>
      </c>
      <c r="E13" s="8"/>
      <c r="F13" s="8">
        <f>+JUL!B13+JUL!F13</f>
        <v>69.3</v>
      </c>
      <c r="G13" s="8">
        <f>+JUL!C13+JUL!G13</f>
        <v>0</v>
      </c>
      <c r="H13" s="9">
        <f t="shared" si="5"/>
        <v>0</v>
      </c>
      <c r="I13" s="10">
        <f>E13+JUL!I13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7.6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62.7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+Hoja1!I5</f>
        <v>16</v>
      </c>
      <c r="C16" s="8"/>
      <c r="D16" s="9">
        <f t="shared" ref="D16:D17" si="8">+IFERROR((C16/B16),0)</f>
        <v>0</v>
      </c>
      <c r="E16" s="8"/>
      <c r="F16" s="8">
        <f>+JUL!B16+JUL!F16</f>
        <v>132</v>
      </c>
      <c r="G16" s="8">
        <f>+JUL!C16+JUL!G16</f>
        <v>0</v>
      </c>
      <c r="H16" s="9">
        <f t="shared" ref="H16:H17" si="9">+IFERROR((G16/F16),0)</f>
        <v>0</v>
      </c>
      <c r="I16" s="10">
        <f>E16+JUL!I16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+Hoja1!I13</f>
        <v>0</v>
      </c>
      <c r="C17" s="8"/>
      <c r="D17" s="9">
        <f t="shared" si="8"/>
        <v>0</v>
      </c>
      <c r="E17" s="8"/>
      <c r="F17" s="8">
        <f>+JUL!B17+JUL!F17</f>
        <v>0</v>
      </c>
      <c r="G17" s="8">
        <f>+JUL!C17+JUL!G17</f>
        <v>0</v>
      </c>
      <c r="H17" s="9">
        <f t="shared" si="9"/>
        <v>0</v>
      </c>
      <c r="I17" s="10">
        <f>E17+JUL!I17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16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132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+Hoja1!I6</f>
        <v>0</v>
      </c>
      <c r="C20" s="8"/>
      <c r="D20" s="9">
        <f t="shared" ref="D20:D21" si="12">+IFERROR((C20/B20),0)</f>
        <v>0</v>
      </c>
      <c r="E20" s="8"/>
      <c r="F20" s="8">
        <f>+JUL!B20+JUL!F20</f>
        <v>0</v>
      </c>
      <c r="G20" s="8">
        <f>+JUL!C20+JUL!G20</f>
        <v>0</v>
      </c>
      <c r="H20" s="9">
        <f t="shared" ref="H20:H21" si="13">+IFERROR((G20/F20),0)</f>
        <v>0</v>
      </c>
      <c r="I20" s="10">
        <f>E20+JUL!I20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+Hoja1!I14</f>
        <v>0</v>
      </c>
      <c r="C21" s="8"/>
      <c r="D21" s="9">
        <f t="shared" si="12"/>
        <v>0</v>
      </c>
      <c r="E21" s="8"/>
      <c r="F21" s="8">
        <f>+JUL!B21+JUL!F21</f>
        <v>0</v>
      </c>
      <c r="G21" s="8">
        <f>+JUL!C21+JUL!G21</f>
        <v>0</v>
      </c>
      <c r="H21" s="9">
        <f t="shared" si="13"/>
        <v>0</v>
      </c>
      <c r="I21" s="10">
        <f>E21+JUL!I21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+Hoja1!I7</f>
        <v>0</v>
      </c>
      <c r="C24" s="8"/>
      <c r="D24" s="9">
        <f t="shared" ref="D24:D25" si="16">+IFERROR((C24/B24),0)</f>
        <v>0</v>
      </c>
      <c r="E24" s="8"/>
      <c r="F24" s="8">
        <f>+JUL!B24+JUL!F24</f>
        <v>0</v>
      </c>
      <c r="G24" s="8">
        <f>+JUL!C24+JUL!G24</f>
        <v>0</v>
      </c>
      <c r="H24" s="9">
        <f t="shared" ref="H24:H25" si="17">+IFERROR((G24/F24),0)</f>
        <v>0</v>
      </c>
      <c r="I24" s="10">
        <f>E24+JUL!I24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+Hoja1!I15</f>
        <v>0</v>
      </c>
      <c r="C25" s="8"/>
      <c r="D25" s="9">
        <f t="shared" si="16"/>
        <v>0</v>
      </c>
      <c r="E25" s="8"/>
      <c r="F25" s="8">
        <f>+JUL!B25+JUL!F25</f>
        <v>0</v>
      </c>
      <c r="G25" s="8">
        <f>+JUL!C25+JUL!G25</f>
        <v>0</v>
      </c>
      <c r="H25" s="9">
        <f t="shared" si="17"/>
        <v>0</v>
      </c>
      <c r="I25" s="10">
        <f>E25+JUL!I25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94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775.5</v>
      </c>
      <c r="G28" s="12">
        <f t="shared" si="20"/>
        <v>-104</v>
      </c>
      <c r="H28" s="13">
        <f>+IFERROR((G28/F28),0)</f>
        <v>-0.134107027724049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+Hoja1!I19</f>
        <v>429.68</v>
      </c>
      <c r="C30" s="17"/>
      <c r="D30" s="13">
        <f>+IFERROR((C30/B30),0)</f>
        <v>0</v>
      </c>
      <c r="E30" s="8"/>
      <c r="F30" s="17">
        <f>+JUL!B30+JUL!F30</f>
        <v>3544.8599999999997</v>
      </c>
      <c r="G30" s="17">
        <f>+JUL!C30+JUL!G30</f>
        <v>66</v>
      </c>
      <c r="H30" s="13">
        <f>+IFERROR((G30/F30),0)</f>
        <v>1.8618506795754983E-2</v>
      </c>
      <c r="I30" s="19">
        <f>E30+JUL!I30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+Hoja1!I20</f>
        <v>589.68000000000006</v>
      </c>
      <c r="C32" s="17"/>
      <c r="D32" s="13">
        <f>+IFERROR((C32/B32),0)</f>
        <v>0</v>
      </c>
      <c r="E32" s="8"/>
      <c r="F32" s="17">
        <f>+JUL!B32+JUL!F32</f>
        <v>4864.8600000000015</v>
      </c>
      <c r="G32" s="17">
        <f>+JUL!C32+JUL!G32</f>
        <v>1328</v>
      </c>
      <c r="H32" s="13">
        <f>+IFERROR((G32/F32),0)</f>
        <v>0.27297805075582843</v>
      </c>
      <c r="I32" s="19">
        <f>E32+JUL!I32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38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+Hoja1!J3</f>
        <v>100</v>
      </c>
      <c r="C8" s="8"/>
      <c r="D8" s="9">
        <f t="shared" ref="D8:D9" si="0">+IFERROR((C8/B8),0)</f>
        <v>0</v>
      </c>
      <c r="E8" s="8"/>
      <c r="F8" s="8">
        <f>+AGO!B8+AGO!F8</f>
        <v>740</v>
      </c>
      <c r="G8" s="8">
        <f>+AGO!C8+AGO!G8</f>
        <v>213</v>
      </c>
      <c r="H8" s="9">
        <f t="shared" ref="H8:H9" si="1">+IFERROR((G8/F8),0)</f>
        <v>0.28783783783783784</v>
      </c>
      <c r="I8" s="10">
        <f>E8+AGO!I8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+Hoja1!J11</f>
        <v>12</v>
      </c>
      <c r="C9" s="8"/>
      <c r="D9" s="9">
        <f t="shared" si="0"/>
        <v>0</v>
      </c>
      <c r="E9" s="8"/>
      <c r="F9" s="8">
        <f>+AGO!B9+AGO!F9</f>
        <v>88.8</v>
      </c>
      <c r="G9" s="8">
        <f>+AGO!C9+AGO!G9</f>
        <v>317</v>
      </c>
      <c r="H9" s="9">
        <f t="shared" si="1"/>
        <v>3.5698198198198199</v>
      </c>
      <c r="I9" s="10">
        <f>E9+AGO!I9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88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651.20000000000005</v>
      </c>
      <c r="G10" s="12">
        <f t="shared" si="3"/>
        <v>-104</v>
      </c>
      <c r="H10" s="13">
        <f>+IFERROR(G10/F10,0)</f>
        <v>-0.15970515970515969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+Hoja1!J4</f>
        <v>20</v>
      </c>
      <c r="C12" s="8"/>
      <c r="D12" s="9">
        <f t="shared" ref="D12:D13" si="4">+IFERROR((C12/B12),0)</f>
        <v>0</v>
      </c>
      <c r="E12" s="8"/>
      <c r="F12" s="8">
        <f>+AGO!B12+AGO!F12</f>
        <v>148</v>
      </c>
      <c r="G12" s="8">
        <f>+AGO!C12+AGO!G12</f>
        <v>0</v>
      </c>
      <c r="H12" s="9">
        <f t="shared" ref="H12:H13" si="5">+IFERROR((G12/F12),0)</f>
        <v>0</v>
      </c>
      <c r="I12" s="10">
        <f>E12+AGO!I12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+Hoja1!J12</f>
        <v>10.5</v>
      </c>
      <c r="C13" s="8"/>
      <c r="D13" s="9">
        <f t="shared" si="4"/>
        <v>0</v>
      </c>
      <c r="E13" s="8"/>
      <c r="F13" s="8">
        <f>+AGO!B13+AGO!F13</f>
        <v>77.7</v>
      </c>
      <c r="G13" s="8">
        <f>+AGO!C13+AGO!G13</f>
        <v>0</v>
      </c>
      <c r="H13" s="9">
        <f t="shared" si="5"/>
        <v>0</v>
      </c>
      <c r="I13" s="10">
        <f>E13+AGO!I13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9.5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70.3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+Hoja1!J5</f>
        <v>20</v>
      </c>
      <c r="C16" s="8"/>
      <c r="D16" s="9">
        <f t="shared" ref="D16:D17" si="8">+IFERROR((C16/B16),0)</f>
        <v>0</v>
      </c>
      <c r="E16" s="8"/>
      <c r="F16" s="8">
        <f>+AGO!B16+AGO!F16</f>
        <v>148</v>
      </c>
      <c r="G16" s="8">
        <f>+AGO!C16+AGO!G16</f>
        <v>0</v>
      </c>
      <c r="H16" s="9">
        <f t="shared" ref="H16:H17" si="9">+IFERROR((G16/F16),0)</f>
        <v>0</v>
      </c>
      <c r="I16" s="10">
        <f>E16+AGO!I16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+Hoja1!J13</f>
        <v>0</v>
      </c>
      <c r="C17" s="8"/>
      <c r="D17" s="9">
        <f t="shared" si="8"/>
        <v>0</v>
      </c>
      <c r="E17" s="8"/>
      <c r="F17" s="8">
        <f>+AGO!B17+AGO!F17</f>
        <v>0</v>
      </c>
      <c r="G17" s="8">
        <f>+AGO!C17+AGO!G17</f>
        <v>0</v>
      </c>
      <c r="H17" s="9">
        <f t="shared" si="9"/>
        <v>0</v>
      </c>
      <c r="I17" s="10">
        <f>E17+AGO!I17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20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148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+Hoja1!J6</f>
        <v>0</v>
      </c>
      <c r="C20" s="8"/>
      <c r="D20" s="9">
        <f t="shared" ref="D20:D21" si="12">+IFERROR((C20/B20),0)</f>
        <v>0</v>
      </c>
      <c r="E20" s="8"/>
      <c r="F20" s="8">
        <f>+AGO!B20+AGO!F20</f>
        <v>0</v>
      </c>
      <c r="G20" s="8">
        <f>+AGO!C20+AGO!G20</f>
        <v>0</v>
      </c>
      <c r="H20" s="9">
        <f t="shared" ref="H20:H21" si="13">+IFERROR((G20/F20),0)</f>
        <v>0</v>
      </c>
      <c r="I20" s="10">
        <f>E20+AGO!I20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+Hoja1!J14</f>
        <v>0</v>
      </c>
      <c r="C21" s="8"/>
      <c r="D21" s="9">
        <f t="shared" si="12"/>
        <v>0</v>
      </c>
      <c r="E21" s="8"/>
      <c r="F21" s="8">
        <f>+AGO!B21+AGO!F21</f>
        <v>0</v>
      </c>
      <c r="G21" s="8">
        <f>+AGO!C21+AGO!G21</f>
        <v>0</v>
      </c>
      <c r="H21" s="9">
        <f t="shared" si="13"/>
        <v>0</v>
      </c>
      <c r="I21" s="10">
        <f>E21+AGO!I21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+Hoja1!J7</f>
        <v>0</v>
      </c>
      <c r="C24" s="8"/>
      <c r="D24" s="9">
        <f t="shared" ref="D24:D25" si="16">+IFERROR((C24/B24),0)</f>
        <v>0</v>
      </c>
      <c r="E24" s="8"/>
      <c r="F24" s="8">
        <f>+AGO!B24+AGO!F24</f>
        <v>0</v>
      </c>
      <c r="G24" s="8">
        <f>+AGO!C24+AGO!G24</f>
        <v>0</v>
      </c>
      <c r="H24" s="9">
        <f t="shared" ref="H24:H25" si="17">+IFERROR((G24/F24),0)</f>
        <v>0</v>
      </c>
      <c r="I24" s="10">
        <f>E24+AGO!I24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+Hoja1!J15</f>
        <v>0</v>
      </c>
      <c r="C25" s="8"/>
      <c r="D25" s="9">
        <f t="shared" si="16"/>
        <v>0</v>
      </c>
      <c r="E25" s="8"/>
      <c r="F25" s="8">
        <f>+AGO!B25+AGO!F25</f>
        <v>0</v>
      </c>
      <c r="G25" s="8">
        <f>+AGO!C25+AGO!G25</f>
        <v>0</v>
      </c>
      <c r="H25" s="9">
        <f t="shared" si="17"/>
        <v>0</v>
      </c>
      <c r="I25" s="10">
        <f>E25+AGO!I25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117.5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869.5</v>
      </c>
      <c r="G28" s="12">
        <f t="shared" si="20"/>
        <v>-104</v>
      </c>
      <c r="H28" s="13">
        <f>+IFERROR((G28/F28),0)</f>
        <v>-0.11960897067280046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+Hoja1!J19</f>
        <v>537.1</v>
      </c>
      <c r="C30" s="17"/>
      <c r="D30" s="13">
        <f>+IFERROR((C30/B30),0)</f>
        <v>0</v>
      </c>
      <c r="E30" s="8"/>
      <c r="F30" s="17">
        <f>+AGO!B30+AGO!F30</f>
        <v>3974.5399999999995</v>
      </c>
      <c r="G30" s="17">
        <f>+AGO!C30+AGO!G30</f>
        <v>66</v>
      </c>
      <c r="H30" s="13">
        <f>+IFERROR((G30/F30),0)</f>
        <v>1.6605695250267959E-2</v>
      </c>
      <c r="I30" s="19">
        <f>E30+AGO!I30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+Hoja1!J20</f>
        <v>737.1</v>
      </c>
      <c r="C32" s="17"/>
      <c r="D32" s="13">
        <f>+IFERROR((C32/B32),0)</f>
        <v>0</v>
      </c>
      <c r="E32" s="8"/>
      <c r="F32" s="17">
        <f>+AGO!B32+AGO!F32</f>
        <v>5454.5400000000018</v>
      </c>
      <c r="G32" s="17">
        <f>+AGO!C32+AGO!G32</f>
        <v>1328</v>
      </c>
      <c r="H32" s="13">
        <f>+IFERROR((G32/F32),0)</f>
        <v>0.24346691013357671</v>
      </c>
      <c r="I32" s="19">
        <f>E32+AGO!I32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 Maria Vallejo Aguirre</cp:lastModifiedBy>
  <dcterms:modified xsi:type="dcterms:W3CDTF">2022-08-22T16:41:01Z</dcterms:modified>
</cp:coreProperties>
</file>